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5" windowWidth="15330" windowHeight="4470" activeTab="0"/>
  </bookViews>
  <sheets>
    <sheet name="REIMBURSABLE PROPOSAL" sheetId="1" r:id="rId1"/>
    <sheet name="GOALS LISTING" sheetId="2" state="hidden" r:id="rId2"/>
  </sheets>
  <definedNames>
    <definedName name="Inflation">#REF!</definedName>
    <definedName name="_xlnm.Print_Area" localSheetId="0">'REIMBURSABLE PROPOSAL'!$A$1:$E$60</definedName>
  </definedNames>
  <calcPr fullCalcOnLoad="1"/>
</workbook>
</file>

<file path=xl/sharedStrings.xml><?xml version="1.0" encoding="utf-8"?>
<sst xmlns="http://schemas.openxmlformats.org/spreadsheetml/2006/main" count="212" uniqueCount="153">
  <si>
    <t xml:space="preserve"> </t>
  </si>
  <si>
    <t>DUTTON</t>
  </si>
  <si>
    <t>BASELINE SURFACE RADIATION NETWORK (BSRN) INTERNATIONAL PROJECT MGMT</t>
  </si>
  <si>
    <t>D1</t>
  </si>
  <si>
    <t>GR CHIEF</t>
  </si>
  <si>
    <t>GOAL TITLE</t>
  </si>
  <si>
    <t>GOAL #</t>
  </si>
  <si>
    <t>CLOUDS AND EARTHS RADIANT ENERGY SYSTEM (CERES) SURFACE IRRADIANCE</t>
  </si>
  <si>
    <t>D2</t>
  </si>
  <si>
    <t>CMDL SURFACE AND THERMAL ATMOSPHERIC RADIATION</t>
  </si>
  <si>
    <t>D3</t>
  </si>
  <si>
    <t>TECHNICAL AND DATA SUPPORT TO DOE ATMOS. RADIATION MEAS. (ARM)</t>
  </si>
  <si>
    <t>D4</t>
  </si>
  <si>
    <t>SOLAR RADIATION CALIBRATION FACILITY</t>
  </si>
  <si>
    <t>D5</t>
  </si>
  <si>
    <t>ASSESSMENT OF UV VARIABILITY IN AND NEAR THE BERING SEA</t>
  </si>
  <si>
    <t>D6</t>
  </si>
  <si>
    <t>UV SPECTRORADIOMETER STUDIES</t>
  </si>
  <si>
    <t>D7</t>
  </si>
  <si>
    <t>ELKINS</t>
  </si>
  <si>
    <t>AIRBORNE CHROMOTOGRAPH FOR ATMOSPHERIC TRACE SPECIES</t>
  </si>
  <si>
    <t>E1</t>
  </si>
  <si>
    <t>IN SITU MEASUREMENT OF ATMOSPHERIC NITROUS OXIDE &amp; HALOCOMPOUNDS</t>
  </si>
  <si>
    <t>E2</t>
  </si>
  <si>
    <t>LIGHTWEIGHT CHROMATOGRAPH AIRBORNE EXPERIMENT (LACE)</t>
  </si>
  <si>
    <t>E3</t>
  </si>
  <si>
    <t>TRACE GAS STANDARDS</t>
  </si>
  <si>
    <t>E4</t>
  </si>
  <si>
    <t>CHLOROFLUOROCARBON ALTERNATIVE MONITORING PROJECT</t>
  </si>
  <si>
    <t>E5</t>
  </si>
  <si>
    <t>HATS FLASK SAMPLING PROGRAM</t>
  </si>
  <si>
    <t>E6</t>
  </si>
  <si>
    <t>TOWARDS A DEFINITIVE DETERMINATION OF AIR-SEA GAS EXCHANGE</t>
  </si>
  <si>
    <t>E7</t>
  </si>
  <si>
    <t>IMPACT OF OCEANIC BIOL. PROCESSES ON THE AIR-SEA EXCH. OF METHYL BROMIDE</t>
  </si>
  <si>
    <t>E8</t>
  </si>
  <si>
    <t>AIRBORNE MASS SPECTROMETER</t>
  </si>
  <si>
    <t>E9</t>
  </si>
  <si>
    <t>OGREN</t>
  </si>
  <si>
    <t>AEROSOL OBSERVING SYSTEM AT DOE/ARM SOUTHERN GREAT PLAINS SITE</t>
  </si>
  <si>
    <t>O1</t>
  </si>
  <si>
    <t>BASELINE AEROSOL MONITORING PROGRAM</t>
  </si>
  <si>
    <t>O2</t>
  </si>
  <si>
    <t>MONITORING OF AEROSOL CLIMATE-FORCING PROPERTIES</t>
  </si>
  <si>
    <t>O3</t>
  </si>
  <si>
    <t>O4</t>
  </si>
  <si>
    <t>VERTICLAL AEROSOL PROFILES AT DOE/ARM SOUTHERN GREAT PLAINS SITE</t>
  </si>
  <si>
    <t>O5</t>
  </si>
  <si>
    <t>QUICK LOOK AEROSOL DATA AT BARROW FOR DOE/ARM</t>
  </si>
  <si>
    <t>O6</t>
  </si>
  <si>
    <t>EVALUATION OF UNCERTAINTIES IN SATELLITE RETRIEVALS OF AEROSOL FORCING</t>
  </si>
  <si>
    <t>O7</t>
  </si>
  <si>
    <t>RADIATIVE PROPERTIES OF AEROSOLS AT THE KAASHIDOO CLIMATE OBSERVATORY</t>
  </si>
  <si>
    <t>O8</t>
  </si>
  <si>
    <t>OLTMANS</t>
  </si>
  <si>
    <t>SURFACE OZONE</t>
  </si>
  <si>
    <t>L1</t>
  </si>
  <si>
    <t>TOTAL COLUMN AND UMKEHR OZONE (DOBSON/BREWER)</t>
  </si>
  <si>
    <t>L2</t>
  </si>
  <si>
    <t>ATMOSPHERIC TRANSPORT</t>
  </si>
  <si>
    <t>L3</t>
  </si>
  <si>
    <t>OZONE VERTICAL PROFILES/OZONESONDES</t>
  </si>
  <si>
    <t>L4</t>
  </si>
  <si>
    <t>WATER VAPOR PROFILES</t>
  </si>
  <si>
    <t>L5</t>
  </si>
  <si>
    <t>SCHNELL</t>
  </si>
  <si>
    <t>CMDL OBSERVATORIES-MONITORING OPERATIONS</t>
  </si>
  <si>
    <t>S1</t>
  </si>
  <si>
    <t>STRAT. AEROSOL/TEMP. MONITORING FOR NETWORK FOR THE DETECTION OF STRAT. CHG.</t>
  </si>
  <si>
    <t>S2</t>
  </si>
  <si>
    <t>TANS</t>
  </si>
  <si>
    <t>CCG AIRCRAFT PROJECT</t>
  </si>
  <si>
    <t>T1</t>
  </si>
  <si>
    <t>AIR-SEA GAS EXCHANGE</t>
  </si>
  <si>
    <t>T2</t>
  </si>
  <si>
    <t>GLOBAL CARBON CYCLE</t>
  </si>
  <si>
    <t>T3</t>
  </si>
  <si>
    <t>INTERNATIONAL DATA INTEGRATION</t>
  </si>
  <si>
    <t>T4</t>
  </si>
  <si>
    <t>MEASUREMENTS OF CO2 ON VERY TALL TOWERS</t>
  </si>
  <si>
    <t>T5</t>
  </si>
  <si>
    <t>GLOBAL DISTRIBUTIONS AND VARIATIONS OF ATMOSPHERIC CARBON DIOXIDE</t>
  </si>
  <si>
    <t>T6</t>
  </si>
  <si>
    <t>MEASUREMENTS OF THE GLOBAL DISTRIBUTIONS OF ATMOSPHERIC NH3,N20, SF6</t>
  </si>
  <si>
    <t>T7</t>
  </si>
  <si>
    <t>CARBON MONOXIDE IN THE TROPOSPHERE</t>
  </si>
  <si>
    <t>T8</t>
  </si>
  <si>
    <t>VERTICAL PROFILES OF CO AND METHANE IN THE TROPOSPHERE</t>
  </si>
  <si>
    <t>T9</t>
  </si>
  <si>
    <t>PROJECTS AND TASK GOALS CURRENTLY ON FILE</t>
  </si>
  <si>
    <t>UNITS</t>
  </si>
  <si>
    <t>QTY</t>
  </si>
  <si>
    <t>AMOUNT</t>
  </si>
  <si>
    <t>TOTAL</t>
  </si>
  <si>
    <t>month</t>
  </si>
  <si>
    <t>Subtotal, NOAA leave</t>
  </si>
  <si>
    <t>Subtotal, CIRES labor</t>
  </si>
  <si>
    <t>months</t>
  </si>
  <si>
    <t>Benefits, NOAA (charged on NOAA labor)</t>
  </si>
  <si>
    <t>Subtotal, NOAA Federal salaries</t>
  </si>
  <si>
    <t>Subtotal Cires Labor and Benefits</t>
  </si>
  <si>
    <t>FEDERAL LABOR</t>
  </si>
  <si>
    <t>BUDGET ESTIMATE</t>
  </si>
  <si>
    <t>TOTAL FEDERAL LABOR</t>
  </si>
  <si>
    <t>PROJECT NUMBER:</t>
  </si>
  <si>
    <t>PROJECT NAME:</t>
  </si>
  <si>
    <t>SPONSOR:</t>
  </si>
  <si>
    <t>CIRES LABOR</t>
  </si>
  <si>
    <t>FICA, TIAA, Work Comp.</t>
  </si>
  <si>
    <t>MO RATE</t>
  </si>
  <si>
    <t>AMOUNT PER MONTH</t>
  </si>
  <si>
    <t>NUMBER OF MONTHS</t>
  </si>
  <si>
    <t>OTHER DIRECT COSTS</t>
  </si>
  <si>
    <t>PERIOD OF PERFORMANCE FOR FUNDS:</t>
  </si>
  <si>
    <t>AMOUNT:</t>
  </si>
  <si>
    <t>CIRES Support</t>
  </si>
  <si>
    <t xml:space="preserve">    TOTAL CIRES LABOR</t>
  </si>
  <si>
    <t>PRINCIPLE INVESTIGATOR:</t>
  </si>
  <si>
    <t>CONTRACT LABOR</t>
  </si>
  <si>
    <t>Estimated Average for Contractor Benefits and Overheads</t>
  </si>
  <si>
    <t>IT Support</t>
  </si>
  <si>
    <t>Subtotal, CONTRACT labor</t>
  </si>
  <si>
    <t>Field Site Expenses</t>
  </si>
  <si>
    <t>Publications</t>
  </si>
  <si>
    <t xml:space="preserve">    TOTAL CONTRACT LABOR</t>
  </si>
  <si>
    <t>TITLE/NAME</t>
  </si>
  <si>
    <r>
      <t xml:space="preserve">Director of Physical Sciences Division, </t>
    </r>
    <r>
      <rPr>
        <sz val="9"/>
        <rFont val="Arial"/>
        <family val="2"/>
      </rPr>
      <t>William D. Neff</t>
    </r>
  </si>
  <si>
    <r>
      <t>Administrative Officer:</t>
    </r>
    <r>
      <rPr>
        <sz val="9"/>
        <rFont val="Arial"/>
        <family val="2"/>
      </rPr>
      <t xml:space="preserve">  Jean Y. Davis  303 497 7690    </t>
    </r>
    <r>
      <rPr>
        <sz val="9"/>
        <color indexed="12"/>
        <rFont val="Arial"/>
        <family val="2"/>
      </rPr>
      <t>email:  jean.y.davis@noaa.gov</t>
    </r>
  </si>
  <si>
    <t>TOTAL OTHER DIRECT COSTS</t>
  </si>
  <si>
    <t>Subtotal, NOAA Federal Adjusted Labor Base</t>
  </si>
  <si>
    <r>
      <t xml:space="preserve">Organization:  </t>
    </r>
    <r>
      <rPr>
        <sz val="9"/>
        <rFont val="Arial"/>
        <family val="2"/>
      </rPr>
      <t>DoC/NOAA/OAR/ ESRL/Physical Sciences Division</t>
    </r>
  </si>
  <si>
    <r>
      <t xml:space="preserve">Preparer of Budget Sheet:    </t>
    </r>
    <r>
      <rPr>
        <sz val="9"/>
        <rFont val="Arial"/>
        <family val="2"/>
      </rPr>
      <t xml:space="preserve">Jo Novosel, Management Analyst,  303 497 6588   fax:  303 497 7287   </t>
    </r>
    <r>
      <rPr>
        <sz val="9"/>
        <color indexed="12"/>
        <rFont val="Arial"/>
        <family val="2"/>
      </rPr>
      <t>email:  josephine.c.novosel@noaa.gov</t>
    </r>
  </si>
  <si>
    <t>Comments:   The overheads have been adjusted to reflect "other NOAA" proposal.</t>
  </si>
  <si>
    <t>BUDGET COVERS FISCAL YEARS:</t>
  </si>
  <si>
    <t xml:space="preserve">Administrative Support   </t>
  </si>
  <si>
    <r>
      <t xml:space="preserve">(31.07% exempt from NOAA Proposals) </t>
    </r>
    <r>
      <rPr>
        <sz val="9"/>
        <color indexed="8"/>
        <rFont val="Arial"/>
        <family val="2"/>
      </rPr>
      <t xml:space="preserve"> NOAA Support</t>
    </r>
  </si>
  <si>
    <t>NEW</t>
  </si>
  <si>
    <t>OTHER NOAA BUDGET PROPOSAL</t>
  </si>
  <si>
    <t>Wolfe</t>
  </si>
  <si>
    <t>Welsh</t>
  </si>
  <si>
    <t>Pezoa</t>
  </si>
  <si>
    <t>Hazen</t>
  </si>
  <si>
    <t>Bariteau</t>
  </si>
  <si>
    <t xml:space="preserve">Equipment         [ x ] Capital         [  ] Expendable   </t>
  </si>
  <si>
    <t>ESRL Base Project: Ocean Obs</t>
  </si>
  <si>
    <t xml:space="preserve">NOAA    - Office of Climate Observations   </t>
  </si>
  <si>
    <t>C. Fairall</t>
  </si>
  <si>
    <t>Hare</t>
  </si>
  <si>
    <t>FY 2011</t>
  </si>
  <si>
    <t>Contracts (calibrations)</t>
  </si>
  <si>
    <t>Supplies &amp; Materials (field - 7; sondes - 20)</t>
  </si>
  <si>
    <t>Travel (  Workshop - 2 Installs STRATUS/WHOTS 23)</t>
  </si>
  <si>
    <t>Shipping (R/V STRATUS 20; WHOTS 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</si>
</sst>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.0000"/>
    <numFmt numFmtId="167" formatCode="&quot;$&quot;#,##0.000"/>
    <numFmt numFmtId="168" formatCode="0.0"/>
    <numFmt numFmtId="169" formatCode="0.0%"/>
    <numFmt numFmtId="170" formatCode="&quot;$&quot;#,##0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i/>
      <sz val="11"/>
      <name val="Univers Condensed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right"/>
    </xf>
    <xf numFmtId="0" fontId="15" fillId="34" borderId="1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8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14" fillId="34" borderId="1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0" fontId="9" fillId="33" borderId="18" xfId="0" applyFont="1" applyFill="1" applyBorder="1" applyAlignment="1">
      <alignment horizontal="right" wrapText="1"/>
    </xf>
    <xf numFmtId="0" fontId="9" fillId="33" borderId="17" xfId="0" applyFont="1" applyFill="1" applyBorder="1" applyAlignment="1">
      <alignment horizontal="right" wrapText="1"/>
    </xf>
    <xf numFmtId="0" fontId="14" fillId="34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9" fillId="35" borderId="19" xfId="0" applyFont="1" applyFill="1" applyBorder="1" applyAlignment="1">
      <alignment horizontal="center" wrapText="1"/>
    </xf>
    <xf numFmtId="0" fontId="9" fillId="35" borderId="2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17" xfId="0" applyFont="1" applyBorder="1" applyAlignment="1" applyProtection="1">
      <alignment wrapText="1"/>
      <protection locked="0"/>
    </xf>
    <xf numFmtId="0" fontId="16" fillId="36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right" wrapText="1"/>
    </xf>
    <xf numFmtId="0" fontId="9" fillId="33" borderId="22" xfId="0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17" xfId="0" applyFont="1" applyFill="1" applyBorder="1" applyAlignment="1">
      <alignment horizontal="right" wrapText="1"/>
    </xf>
    <xf numFmtId="0" fontId="9" fillId="34" borderId="24" xfId="0" applyFont="1" applyFill="1" applyBorder="1" applyAlignment="1">
      <alignment horizontal="right" vertical="center" wrapText="1"/>
    </xf>
    <xf numFmtId="0" fontId="9" fillId="34" borderId="25" xfId="0" applyFont="1" applyFill="1" applyBorder="1" applyAlignment="1">
      <alignment horizontal="right" vertical="center" wrapText="1"/>
    </xf>
    <xf numFmtId="0" fontId="9" fillId="34" borderId="25" xfId="0" applyFont="1" applyFill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8" fillId="0" borderId="18" xfId="0" applyFont="1" applyBorder="1" applyAlignment="1" applyProtection="1">
      <alignment horizontal="right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3" fontId="9" fillId="33" borderId="31" xfId="0" applyNumberFormat="1" applyFont="1" applyFill="1" applyBorder="1" applyAlignment="1">
      <alignment/>
    </xf>
    <xf numFmtId="3" fontId="9" fillId="34" borderId="32" xfId="0" applyNumberFormat="1" applyFont="1" applyFill="1" applyBorder="1" applyAlignment="1">
      <alignment horizontal="center"/>
    </xf>
    <xf numFmtId="3" fontId="9" fillId="33" borderId="32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11" fillId="0" borderId="32" xfId="0" applyNumberFormat="1" applyFont="1" applyBorder="1" applyAlignment="1" applyProtection="1">
      <alignment/>
      <protection locked="0"/>
    </xf>
    <xf numFmtId="3" fontId="9" fillId="34" borderId="25" xfId="0" applyNumberFormat="1" applyFont="1" applyFill="1" applyBorder="1" applyAlignment="1">
      <alignment horizontal="right" vertical="center"/>
    </xf>
    <xf numFmtId="3" fontId="11" fillId="0" borderId="29" xfId="0" applyNumberFormat="1" applyFont="1" applyBorder="1" applyAlignment="1" applyProtection="1">
      <alignment wrapText="1"/>
      <protection locked="0"/>
    </xf>
    <xf numFmtId="3" fontId="11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>
      <alignment wrapText="1"/>
    </xf>
    <xf numFmtId="3" fontId="12" fillId="33" borderId="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 wrapText="1"/>
    </xf>
    <xf numFmtId="0" fontId="1" fillId="36" borderId="26" xfId="0" applyFont="1" applyFill="1" applyBorder="1" applyAlignment="1">
      <alignment/>
    </xf>
    <xf numFmtId="0" fontId="0" fillId="36" borderId="0" xfId="0" applyFill="1" applyBorder="1" applyAlignment="1">
      <alignment/>
    </xf>
    <xf numFmtId="169" fontId="12" fillId="0" borderId="10" xfId="0" applyNumberFormat="1" applyFont="1" applyBorder="1" applyAlignment="1">
      <alignment wrapText="1"/>
    </xf>
    <xf numFmtId="169" fontId="6" fillId="0" borderId="10" xfId="0" applyNumberFormat="1" applyFont="1" applyFill="1" applyBorder="1" applyAlignment="1">
      <alignment horizontal="right" wrapText="1"/>
    </xf>
    <xf numFmtId="169" fontId="12" fillId="0" borderId="10" xfId="0" applyNumberFormat="1" applyFont="1" applyFill="1" applyBorder="1" applyAlignment="1">
      <alignment horizontal="right" wrapText="1"/>
    </xf>
    <xf numFmtId="169" fontId="12" fillId="0" borderId="10" xfId="0" applyNumberFormat="1" applyFont="1" applyFill="1" applyBorder="1" applyAlignment="1">
      <alignment/>
    </xf>
    <xf numFmtId="0" fontId="11" fillId="0" borderId="29" xfId="0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36" borderId="34" xfId="0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18" fillId="0" borderId="36" xfId="0" applyFont="1" applyBorder="1" applyAlignment="1" applyProtection="1">
      <alignment horizontal="center" wrapText="1"/>
      <protection locked="0"/>
    </xf>
    <xf numFmtId="170" fontId="18" fillId="0" borderId="37" xfId="0" applyNumberFormat="1" applyFont="1" applyBorder="1" applyAlignment="1" applyProtection="1">
      <alignment horizontal="center" wrapText="1"/>
      <protection locked="0"/>
    </xf>
    <xf numFmtId="170" fontId="18" fillId="0" borderId="23" xfId="0" applyNumberFormat="1" applyFont="1" applyBorder="1" applyAlignment="1" applyProtection="1">
      <alignment horizontal="center" wrapText="1"/>
      <protection locked="0"/>
    </xf>
    <xf numFmtId="7" fontId="18" fillId="0" borderId="12" xfId="0" applyNumberFormat="1" applyFont="1" applyBorder="1" applyAlignment="1" applyProtection="1">
      <alignment horizontal="center" wrapText="1"/>
      <protection locked="0"/>
    </xf>
    <xf numFmtId="7" fontId="18" fillId="0" borderId="15" xfId="0" applyNumberFormat="1" applyFont="1" applyBorder="1" applyAlignment="1" applyProtection="1">
      <alignment horizontal="center" wrapText="1"/>
      <protection locked="0"/>
    </xf>
    <xf numFmtId="7" fontId="18" fillId="0" borderId="36" xfId="0" applyNumberFormat="1" applyFont="1" applyBorder="1" applyAlignment="1" applyProtection="1">
      <alignment horizontal="center" wrapText="1"/>
      <protection locked="0"/>
    </xf>
    <xf numFmtId="0" fontId="18" fillId="0" borderId="12" xfId="0" applyNumberFormat="1" applyFont="1" applyBorder="1" applyAlignment="1" applyProtection="1">
      <alignment horizontal="center" wrapText="1"/>
      <protection locked="0"/>
    </xf>
    <xf numFmtId="0" fontId="18" fillId="0" borderId="15" xfId="0" applyNumberFormat="1" applyFont="1" applyBorder="1" applyAlignment="1" applyProtection="1">
      <alignment horizontal="center" wrapText="1"/>
      <protection locked="0"/>
    </xf>
    <xf numFmtId="0" fontId="18" fillId="0" borderId="36" xfId="0" applyNumberFormat="1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39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40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10" fillId="34" borderId="42" xfId="0" applyFont="1" applyFill="1" applyBorder="1" applyAlignment="1" applyProtection="1">
      <alignment horizontal="center"/>
      <protection locked="0"/>
    </xf>
    <xf numFmtId="0" fontId="10" fillId="34" borderId="43" xfId="0" applyFont="1" applyFill="1" applyBorder="1" applyAlignment="1" applyProtection="1">
      <alignment horizontal="center"/>
      <protection locked="0"/>
    </xf>
    <xf numFmtId="0" fontId="10" fillId="34" borderId="29" xfId="0" applyFont="1" applyFill="1" applyBorder="1" applyAlignment="1" applyProtection="1">
      <alignment horizontal="center"/>
      <protection locked="0"/>
    </xf>
    <xf numFmtId="1" fontId="10" fillId="34" borderId="44" xfId="0" applyNumberFormat="1" applyFont="1" applyFill="1" applyBorder="1" applyAlignment="1">
      <alignment horizontal="center"/>
    </xf>
    <xf numFmtId="1" fontId="10" fillId="34" borderId="45" xfId="0" applyNumberFormat="1" applyFont="1" applyFill="1" applyBorder="1" applyAlignment="1">
      <alignment horizontal="center"/>
    </xf>
    <xf numFmtId="1" fontId="10" fillId="34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zoomScalePageLayoutView="0" workbookViewId="0" topLeftCell="A1">
      <selection activeCell="G34" sqref="G34"/>
    </sheetView>
  </sheetViews>
  <sheetFormatPr defaultColWidth="12.875" defaultRowHeight="12"/>
  <cols>
    <col min="1" max="1" width="65.375" style="2" customWidth="1"/>
    <col min="2" max="2" width="11.25390625" style="2" customWidth="1"/>
    <col min="3" max="3" width="11.25390625" style="5" customWidth="1"/>
    <col min="4" max="4" width="9.75390625" style="2" customWidth="1"/>
    <col min="5" max="5" width="11.125" style="2" customWidth="1"/>
    <col min="6" max="16384" width="12.875" style="2" customWidth="1"/>
  </cols>
  <sheetData>
    <row r="1" spans="1:5" ht="30.75" customHeight="1">
      <c r="A1" s="36" t="s">
        <v>137</v>
      </c>
      <c r="B1" s="96"/>
      <c r="C1" s="97"/>
      <c r="D1" s="97"/>
      <c r="E1" s="97"/>
    </row>
    <row r="2" spans="1:5" s="43" customFormat="1" ht="12" customHeight="1">
      <c r="A2" s="42" t="s">
        <v>133</v>
      </c>
      <c r="B2" s="106" t="s">
        <v>148</v>
      </c>
      <c r="C2" s="107"/>
      <c r="D2" s="107"/>
      <c r="E2" s="108"/>
    </row>
    <row r="3" spans="1:5" s="43" customFormat="1" ht="11.25">
      <c r="A3" s="42" t="s">
        <v>114</v>
      </c>
      <c r="B3" s="103">
        <f>SUM(E53)</f>
        <v>360007.150285</v>
      </c>
      <c r="C3" s="104"/>
      <c r="D3" s="104"/>
      <c r="E3" s="105"/>
    </row>
    <row r="4" spans="1:5" s="43" customFormat="1" ht="13.5" customHeight="1">
      <c r="A4" s="42" t="s">
        <v>113</v>
      </c>
      <c r="B4" s="98"/>
      <c r="C4" s="99"/>
      <c r="D4" s="99"/>
      <c r="E4" s="100"/>
    </row>
    <row r="5" spans="1:5" s="43" customFormat="1" ht="13.5" customHeight="1" thickBot="1">
      <c r="A5" s="42"/>
      <c r="B5" s="101"/>
      <c r="C5" s="102"/>
      <c r="D5" s="102"/>
      <c r="E5" s="102"/>
    </row>
    <row r="6" spans="1:5" s="43" customFormat="1" ht="36" customHeight="1" thickBot="1">
      <c r="A6" s="51" t="s">
        <v>105</v>
      </c>
      <c r="B6" s="109" t="s">
        <v>144</v>
      </c>
      <c r="C6" s="110"/>
      <c r="D6" s="110"/>
      <c r="E6" s="110"/>
    </row>
    <row r="7" spans="1:5" s="43" customFormat="1" ht="11.25" customHeight="1">
      <c r="A7" s="42" t="s">
        <v>104</v>
      </c>
      <c r="B7" s="111" t="s">
        <v>136</v>
      </c>
      <c r="C7" s="112"/>
      <c r="D7" s="112"/>
      <c r="E7" s="113"/>
    </row>
    <row r="8" spans="1:5" s="43" customFormat="1" ht="9.75" customHeight="1">
      <c r="A8" s="42"/>
      <c r="B8" s="98" t="s">
        <v>0</v>
      </c>
      <c r="C8" s="99"/>
      <c r="D8" s="99"/>
      <c r="E8" s="100"/>
    </row>
    <row r="9" spans="1:5" s="43" customFormat="1" ht="19.5" customHeight="1">
      <c r="A9" s="42" t="s">
        <v>106</v>
      </c>
      <c r="B9" s="92" t="s">
        <v>145</v>
      </c>
      <c r="C9" s="93"/>
      <c r="D9" s="93"/>
      <c r="E9" s="93"/>
    </row>
    <row r="10" spans="1:5" s="43" customFormat="1" ht="11.25">
      <c r="A10" s="42" t="s">
        <v>117</v>
      </c>
      <c r="B10" s="94" t="s">
        <v>146</v>
      </c>
      <c r="C10" s="95"/>
      <c r="D10" s="95"/>
      <c r="E10" s="95"/>
    </row>
    <row r="11" spans="1:5" ht="12">
      <c r="A11" s="31" t="s">
        <v>102</v>
      </c>
      <c r="B11" s="121" t="s">
        <v>109</v>
      </c>
      <c r="C11" s="121" t="s">
        <v>90</v>
      </c>
      <c r="D11" s="124" t="s">
        <v>91</v>
      </c>
      <c r="E11" s="127" t="s">
        <v>92</v>
      </c>
    </row>
    <row r="12" spans="1:5" ht="6.75" customHeight="1">
      <c r="A12" s="32"/>
      <c r="B12" s="122"/>
      <c r="C12" s="122"/>
      <c r="D12" s="125"/>
      <c r="E12" s="128"/>
    </row>
    <row r="13" spans="1:5" ht="12">
      <c r="A13" s="23" t="s">
        <v>101</v>
      </c>
      <c r="B13" s="123"/>
      <c r="C13" s="123"/>
      <c r="D13" s="126"/>
      <c r="E13" s="129"/>
    </row>
    <row r="14" spans="1:5" ht="12">
      <c r="A14" s="35" t="s">
        <v>138</v>
      </c>
      <c r="B14" s="77">
        <v>10487</v>
      </c>
      <c r="C14" s="59" t="s">
        <v>94</v>
      </c>
      <c r="D14" s="91">
        <v>2</v>
      </c>
      <c r="E14" s="67">
        <f>D14*$B14</f>
        <v>20974</v>
      </c>
    </row>
    <row r="15" spans="1:5" ht="12">
      <c r="A15" s="35" t="s">
        <v>139</v>
      </c>
      <c r="B15" s="77">
        <v>9513</v>
      </c>
      <c r="C15" s="59" t="s">
        <v>94</v>
      </c>
      <c r="D15" s="91">
        <v>1</v>
      </c>
      <c r="E15" s="67">
        <f>D15*$B15</f>
        <v>9513</v>
      </c>
    </row>
    <row r="16" spans="1:5" ht="12">
      <c r="A16" s="35" t="s">
        <v>140</v>
      </c>
      <c r="B16" s="77">
        <v>6075</v>
      </c>
      <c r="C16" s="59" t="s">
        <v>94</v>
      </c>
      <c r="D16" s="91">
        <v>5.5</v>
      </c>
      <c r="E16" s="67">
        <f>D16*$B16</f>
        <v>33412.5</v>
      </c>
    </row>
    <row r="17" spans="1:5" ht="12">
      <c r="A17" s="35" t="s">
        <v>141</v>
      </c>
      <c r="B17" s="77">
        <v>7589</v>
      </c>
      <c r="C17" s="59" t="s">
        <v>94</v>
      </c>
      <c r="D17" s="91">
        <v>0</v>
      </c>
      <c r="E17" s="67">
        <f>D17*$B17</f>
        <v>0</v>
      </c>
    </row>
    <row r="18" spans="1:5" ht="12">
      <c r="A18" s="35" t="s">
        <v>125</v>
      </c>
      <c r="B18" s="78"/>
      <c r="C18" s="60" t="s">
        <v>94</v>
      </c>
      <c r="D18" s="52"/>
      <c r="E18" s="74">
        <f>D18*$B18</f>
        <v>0</v>
      </c>
    </row>
    <row r="19" spans="1:5" ht="12">
      <c r="A19" s="24" t="s">
        <v>99</v>
      </c>
      <c r="B19" s="79">
        <f>SUM(B14:B18)</f>
        <v>33664</v>
      </c>
      <c r="C19" s="61" t="s">
        <v>97</v>
      </c>
      <c r="D19" s="53">
        <f>SUM(D14:D18)</f>
        <v>8.5</v>
      </c>
      <c r="E19" s="72">
        <f>SUM(E14:E18)</f>
        <v>63899.5</v>
      </c>
    </row>
    <row r="20" spans="1:5" ht="12">
      <c r="A20" s="37" t="s">
        <v>95</v>
      </c>
      <c r="B20" s="87">
        <v>0.21</v>
      </c>
      <c r="C20" s="60"/>
      <c r="D20" s="54"/>
      <c r="E20" s="72">
        <f>$B20*E19</f>
        <v>13418.894999999999</v>
      </c>
    </row>
    <row r="21" spans="1:5" s="3" customFormat="1" ht="12">
      <c r="A21" s="25" t="s">
        <v>129</v>
      </c>
      <c r="B21" s="88"/>
      <c r="C21" s="62"/>
      <c r="D21" s="55"/>
      <c r="E21" s="73">
        <f>SUM(E19:E20)</f>
        <v>77318.395</v>
      </c>
    </row>
    <row r="22" spans="1:5" s="3" customFormat="1" ht="12">
      <c r="A22" s="44" t="s">
        <v>135</v>
      </c>
      <c r="B22" s="89">
        <v>0.324</v>
      </c>
      <c r="C22" s="62"/>
      <c r="D22" s="55"/>
      <c r="E22" s="73">
        <f>E21*$B22</f>
        <v>25051.15998</v>
      </c>
    </row>
    <row r="23" spans="1:5" s="3" customFormat="1" ht="12">
      <c r="A23" s="26" t="s">
        <v>98</v>
      </c>
      <c r="B23" s="90">
        <v>0.25</v>
      </c>
      <c r="C23" s="63"/>
      <c r="D23" s="55"/>
      <c r="E23" s="73">
        <f>E21*$B23</f>
        <v>19329.59875</v>
      </c>
    </row>
    <row r="24" spans="1:5" s="3" customFormat="1" ht="12">
      <c r="A24" s="27" t="s">
        <v>103</v>
      </c>
      <c r="B24" s="80" t="s">
        <v>0</v>
      </c>
      <c r="C24" s="64"/>
      <c r="D24" s="56"/>
      <c r="E24" s="68">
        <f>SUM(E21:E23)</f>
        <v>121699.15373</v>
      </c>
    </row>
    <row r="25" spans="1:5" ht="23.25" customHeight="1">
      <c r="A25" s="23" t="s">
        <v>107</v>
      </c>
      <c r="B25" s="81" t="s">
        <v>110</v>
      </c>
      <c r="C25" s="15" t="s">
        <v>90</v>
      </c>
      <c r="D25" s="15" t="s">
        <v>111</v>
      </c>
      <c r="E25" s="69" t="s">
        <v>92</v>
      </c>
    </row>
    <row r="26" spans="1:5" ht="12">
      <c r="A26" s="35" t="s">
        <v>142</v>
      </c>
      <c r="B26" s="82">
        <v>4491</v>
      </c>
      <c r="C26" s="60" t="s">
        <v>94</v>
      </c>
      <c r="D26" s="52">
        <v>2</v>
      </c>
      <c r="E26" s="74">
        <f>B26*D26</f>
        <v>8982</v>
      </c>
    </row>
    <row r="27" spans="1:5" ht="12">
      <c r="A27" s="35" t="s">
        <v>147</v>
      </c>
      <c r="B27" s="82">
        <v>8484</v>
      </c>
      <c r="C27" s="60" t="s">
        <v>94</v>
      </c>
      <c r="D27" s="52">
        <v>1.7</v>
      </c>
      <c r="E27" s="74">
        <f>B27*D27</f>
        <v>14422.8</v>
      </c>
    </row>
    <row r="28" spans="1:5" ht="12">
      <c r="A28" s="35"/>
      <c r="B28" s="82"/>
      <c r="C28" s="60" t="s">
        <v>94</v>
      </c>
      <c r="D28" s="52"/>
      <c r="E28" s="74">
        <f>B28*D28</f>
        <v>0</v>
      </c>
    </row>
    <row r="29" spans="1:5" ht="12">
      <c r="A29" s="35"/>
      <c r="B29" s="82"/>
      <c r="C29" s="60" t="s">
        <v>94</v>
      </c>
      <c r="D29" s="52"/>
      <c r="E29" s="74">
        <f>B29*D29</f>
        <v>0</v>
      </c>
    </row>
    <row r="30" spans="1:5" ht="12">
      <c r="A30" s="35" t="s">
        <v>125</v>
      </c>
      <c r="B30" s="82"/>
      <c r="C30" s="60" t="s">
        <v>94</v>
      </c>
      <c r="D30" s="52"/>
      <c r="E30" s="74">
        <f>B30*D30</f>
        <v>0</v>
      </c>
    </row>
    <row r="31" spans="1:5" s="3" customFormat="1" ht="12">
      <c r="A31" s="25" t="s">
        <v>96</v>
      </c>
      <c r="B31" s="83">
        <f>SUM(B26:B30)</f>
        <v>12975</v>
      </c>
      <c r="C31" s="65" t="s">
        <v>97</v>
      </c>
      <c r="D31" s="57">
        <f>SUM(D26:D30)</f>
        <v>3.7</v>
      </c>
      <c r="E31" s="73">
        <f>SUM(E26:E30)</f>
        <v>23404.8</v>
      </c>
    </row>
    <row r="32" spans="1:5" s="3" customFormat="1" ht="12">
      <c r="A32" s="26" t="s">
        <v>108</v>
      </c>
      <c r="B32" s="89">
        <v>0.216</v>
      </c>
      <c r="C32" s="62"/>
      <c r="D32" s="55"/>
      <c r="E32" s="73">
        <f>B32*E31</f>
        <v>5055.4367999999995</v>
      </c>
    </row>
    <row r="33" spans="1:5" s="3" customFormat="1" ht="12">
      <c r="A33" s="25" t="s">
        <v>100</v>
      </c>
      <c r="B33" s="89"/>
      <c r="C33" s="62"/>
      <c r="D33" s="55"/>
      <c r="E33" s="73">
        <f>SUM(E31:E32)</f>
        <v>28460.2368</v>
      </c>
    </row>
    <row r="34" spans="1:5" s="3" customFormat="1" ht="11.25" customHeight="1">
      <c r="A34" s="26" t="s">
        <v>115</v>
      </c>
      <c r="B34" s="89">
        <v>0.2</v>
      </c>
      <c r="C34" s="62"/>
      <c r="D34" s="55"/>
      <c r="E34" s="73">
        <f>B34*E33</f>
        <v>5692.0473600000005</v>
      </c>
    </row>
    <row r="35" spans="1:5" s="3" customFormat="1" ht="11.25" customHeight="1">
      <c r="A35" s="28" t="s">
        <v>116</v>
      </c>
      <c r="B35" s="84"/>
      <c r="C35" s="66"/>
      <c r="D35" s="58"/>
      <c r="E35" s="70">
        <f>SUM(E33:E34)</f>
        <v>34152.284159999996</v>
      </c>
    </row>
    <row r="36" spans="1:5" ht="23.25" customHeight="1">
      <c r="A36" s="23" t="s">
        <v>118</v>
      </c>
      <c r="B36" s="81" t="s">
        <v>110</v>
      </c>
      <c r="C36" s="15" t="s">
        <v>90</v>
      </c>
      <c r="D36" s="15" t="s">
        <v>111</v>
      </c>
      <c r="E36" s="69" t="s">
        <v>92</v>
      </c>
    </row>
    <row r="37" spans="1:5" ht="12">
      <c r="A37" s="35" t="s">
        <v>125</v>
      </c>
      <c r="B37" s="82"/>
      <c r="C37" s="60" t="s">
        <v>94</v>
      </c>
      <c r="D37" s="52"/>
      <c r="E37" s="74">
        <f>B37*D37</f>
        <v>0</v>
      </c>
    </row>
    <row r="38" spans="1:5" ht="12">
      <c r="A38" s="35" t="s">
        <v>125</v>
      </c>
      <c r="B38" s="82"/>
      <c r="C38" s="60" t="s">
        <v>94</v>
      </c>
      <c r="D38" s="52"/>
      <c r="E38" s="74">
        <f>B38*D38</f>
        <v>0</v>
      </c>
    </row>
    <row r="39" spans="1:5" s="3" customFormat="1" ht="12">
      <c r="A39" s="25" t="s">
        <v>121</v>
      </c>
      <c r="B39" s="83">
        <f>SUM(B37:B38)</f>
        <v>0</v>
      </c>
      <c r="C39" s="65" t="s">
        <v>97</v>
      </c>
      <c r="D39" s="57">
        <f>SUM(D37:D38)</f>
        <v>0</v>
      </c>
      <c r="E39" s="73">
        <f>SUM(E37:E38)</f>
        <v>0</v>
      </c>
    </row>
    <row r="40" spans="1:5" s="3" customFormat="1" ht="12">
      <c r="A40" s="26" t="s">
        <v>119</v>
      </c>
      <c r="B40" s="89">
        <v>0.65</v>
      </c>
      <c r="C40" s="62"/>
      <c r="D40" s="55"/>
      <c r="E40" s="73">
        <f>$B40*E39</f>
        <v>0</v>
      </c>
    </row>
    <row r="41" spans="1:5" s="3" customFormat="1" ht="11.25" customHeight="1">
      <c r="A41" s="28" t="s">
        <v>124</v>
      </c>
      <c r="B41" s="7"/>
      <c r="C41" s="8"/>
      <c r="D41" s="58"/>
      <c r="E41" s="70">
        <f>SUM(E39:E40)</f>
        <v>0</v>
      </c>
    </row>
    <row r="42" spans="1:5" ht="12">
      <c r="A42" s="29" t="s">
        <v>112</v>
      </c>
      <c r="B42" s="16"/>
      <c r="C42" s="17"/>
      <c r="D42" s="18"/>
      <c r="E42" s="69" t="s">
        <v>92</v>
      </c>
    </row>
    <row r="43" spans="1:5" ht="12">
      <c r="A43" s="30" t="s">
        <v>152</v>
      </c>
      <c r="B43" s="10"/>
      <c r="C43" s="13"/>
      <c r="D43" s="14"/>
      <c r="E43" s="75">
        <v>40000</v>
      </c>
    </row>
    <row r="44" spans="1:5" ht="12">
      <c r="A44" s="30" t="s">
        <v>122</v>
      </c>
      <c r="B44" s="10"/>
      <c r="C44" s="13"/>
      <c r="D44" s="14"/>
      <c r="E44" s="75">
        <f>+C44*1.05</f>
        <v>0</v>
      </c>
    </row>
    <row r="45" spans="1:5" ht="12">
      <c r="A45" s="30" t="s">
        <v>123</v>
      </c>
      <c r="B45" s="10"/>
      <c r="C45" s="13"/>
      <c r="D45" s="14"/>
      <c r="E45" s="75">
        <v>5650</v>
      </c>
    </row>
    <row r="46" spans="1:5" ht="12">
      <c r="A46" s="30" t="s">
        <v>149</v>
      </c>
      <c r="B46" s="10"/>
      <c r="C46" s="13"/>
      <c r="D46" s="14"/>
      <c r="E46" s="75">
        <v>10000</v>
      </c>
    </row>
    <row r="47" spans="1:5" ht="12">
      <c r="A47" s="30" t="s">
        <v>151</v>
      </c>
      <c r="B47" s="10"/>
      <c r="C47" s="13"/>
      <c r="D47" s="14"/>
      <c r="E47" s="75">
        <v>25000</v>
      </c>
    </row>
    <row r="48" spans="1:5" ht="12">
      <c r="A48" s="30" t="s">
        <v>150</v>
      </c>
      <c r="B48" s="10"/>
      <c r="C48" s="13"/>
      <c r="D48" s="14"/>
      <c r="E48" s="75">
        <v>27000</v>
      </c>
    </row>
    <row r="49" spans="1:5" ht="11.25" customHeight="1">
      <c r="A49" s="30" t="s">
        <v>143</v>
      </c>
      <c r="B49" s="11"/>
      <c r="C49" s="9"/>
      <c r="D49" s="12"/>
      <c r="E49" s="75">
        <v>40000</v>
      </c>
    </row>
    <row r="50" spans="1:5" ht="11.25" customHeight="1">
      <c r="A50" s="30" t="s">
        <v>120</v>
      </c>
      <c r="B50" s="10"/>
      <c r="C50" s="9"/>
      <c r="D50" s="33"/>
      <c r="E50" s="75">
        <f>0.256*SUM(E21,E31,E39)</f>
        <v>25785.13792</v>
      </c>
    </row>
    <row r="51" spans="1:5" ht="11.25" customHeight="1">
      <c r="A51" s="30" t="s">
        <v>134</v>
      </c>
      <c r="B51" s="11"/>
      <c r="C51" s="9"/>
      <c r="D51" s="33"/>
      <c r="E51" s="75">
        <f>(0.305)*SUM(E21,E31,E39)</f>
        <v>30720.574475</v>
      </c>
    </row>
    <row r="52" spans="1:5" s="3" customFormat="1" ht="12.75" thickBot="1">
      <c r="A52" s="38" t="s">
        <v>128</v>
      </c>
      <c r="B52" s="39"/>
      <c r="C52" s="40"/>
      <c r="D52" s="41"/>
      <c r="E52" s="71">
        <f>SUM(E43:E51)</f>
        <v>204155.712395</v>
      </c>
    </row>
    <row r="53" spans="1:5" s="4" customFormat="1" ht="20.25" customHeight="1" thickTop="1">
      <c r="A53" s="45" t="s">
        <v>93</v>
      </c>
      <c r="B53" s="46"/>
      <c r="C53" s="46"/>
      <c r="D53" s="47"/>
      <c r="E53" s="76">
        <f>SUM(E24,E35,E41,E52)</f>
        <v>360007.150285</v>
      </c>
    </row>
    <row r="54" spans="1:5" ht="12.75" customHeight="1">
      <c r="A54" s="118" t="s">
        <v>131</v>
      </c>
      <c r="B54" s="119"/>
      <c r="C54" s="119"/>
      <c r="D54" s="119"/>
      <c r="E54" s="119"/>
    </row>
    <row r="55" spans="1:5" ht="13.5" customHeight="1">
      <c r="A55" s="116" t="s">
        <v>130</v>
      </c>
      <c r="B55" s="120"/>
      <c r="C55" s="120"/>
      <c r="D55" s="120"/>
      <c r="E55" s="120"/>
    </row>
    <row r="56" spans="1:5" ht="14.25" customHeight="1">
      <c r="A56" s="116" t="s">
        <v>127</v>
      </c>
      <c r="B56" s="117"/>
      <c r="C56" s="117"/>
      <c r="D56" s="117"/>
      <c r="E56" s="117"/>
    </row>
    <row r="57" spans="1:5" ht="15" customHeight="1">
      <c r="A57" s="114" t="s">
        <v>126</v>
      </c>
      <c r="B57" s="115"/>
      <c r="C57" s="115"/>
      <c r="D57" s="115"/>
      <c r="E57" s="115"/>
    </row>
    <row r="58" spans="1:5" ht="11.25" customHeight="1">
      <c r="A58" s="85" t="s">
        <v>132</v>
      </c>
      <c r="B58" s="86"/>
      <c r="C58" s="34"/>
      <c r="D58" s="34"/>
      <c r="E58" s="34"/>
    </row>
    <row r="59" spans="1:5" ht="11.25" customHeight="1">
      <c r="A59" s="48"/>
      <c r="B59" s="22"/>
      <c r="C59" s="22"/>
      <c r="D59" s="22"/>
      <c r="E59" s="22"/>
    </row>
    <row r="60" spans="1:5" ht="12" customHeight="1" thickBot="1">
      <c r="A60" s="49"/>
      <c r="B60" s="50"/>
      <c r="C60" s="50"/>
      <c r="D60" s="50"/>
      <c r="E60" s="50"/>
    </row>
    <row r="61" spans="1:5" ht="12.75" thickTop="1">
      <c r="A61" s="21"/>
      <c r="B61" s="21"/>
      <c r="C61" s="21"/>
      <c r="D61" s="21"/>
      <c r="E61" s="21"/>
    </row>
    <row r="62" spans="1:5" ht="12">
      <c r="A62" s="21"/>
      <c r="B62" s="21"/>
      <c r="C62" s="21"/>
      <c r="D62" s="21"/>
      <c r="E62" s="21"/>
    </row>
    <row r="63" spans="1:5" ht="12">
      <c r="A63" s="21"/>
      <c r="B63" s="21"/>
      <c r="C63" s="21"/>
      <c r="D63" s="21"/>
      <c r="E63" s="21"/>
    </row>
    <row r="64" spans="1:5" ht="12">
      <c r="A64" s="19"/>
      <c r="B64" s="19"/>
      <c r="C64" s="20"/>
      <c r="D64" s="19"/>
      <c r="E64" s="19"/>
    </row>
  </sheetData>
  <sheetProtection selectLockedCells="1"/>
  <mergeCells count="18">
    <mergeCell ref="A57:E57"/>
    <mergeCell ref="A56:E56"/>
    <mergeCell ref="A54:E54"/>
    <mergeCell ref="A55:E55"/>
    <mergeCell ref="B11:B13"/>
    <mergeCell ref="C11:C13"/>
    <mergeCell ref="D11:D13"/>
    <mergeCell ref="E11:E13"/>
    <mergeCell ref="B9:E9"/>
    <mergeCell ref="B10:E10"/>
    <mergeCell ref="B1:E1"/>
    <mergeCell ref="B8:E8"/>
    <mergeCell ref="B5:E5"/>
    <mergeCell ref="B3:E3"/>
    <mergeCell ref="B4:E4"/>
    <mergeCell ref="B2:E2"/>
    <mergeCell ref="B6:E6"/>
    <mergeCell ref="B7:E7"/>
  </mergeCells>
  <printOptions/>
  <pageMargins left="0.6" right="0" top="0.54" bottom="0.25" header="0.53" footer="0.25"/>
  <pageSetup horizontalDpi="600" verticalDpi="600" orientation="landscape" scale="75" r:id="rId1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30" sqref="E30"/>
    </sheetView>
  </sheetViews>
  <sheetFormatPr defaultColWidth="11.00390625" defaultRowHeight="12"/>
  <sheetData>
    <row r="1" spans="1:10" ht="12">
      <c r="A1" s="130" t="s">
        <v>89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">
      <c r="A2" s="1" t="s">
        <v>4</v>
      </c>
      <c r="B2" s="130" t="s">
        <v>5</v>
      </c>
      <c r="C2" s="130"/>
      <c r="D2" s="130"/>
      <c r="E2" s="130"/>
      <c r="F2" s="130"/>
      <c r="G2" s="130"/>
      <c r="H2" s="130"/>
      <c r="I2" s="130"/>
      <c r="J2" s="1" t="s">
        <v>6</v>
      </c>
    </row>
    <row r="3" spans="1:10" ht="12">
      <c r="A3" t="s">
        <v>1</v>
      </c>
      <c r="B3" t="s">
        <v>2</v>
      </c>
      <c r="J3" t="s">
        <v>3</v>
      </c>
    </row>
    <row r="4" spans="1:10" ht="12">
      <c r="A4" t="s">
        <v>1</v>
      </c>
      <c r="B4" t="s">
        <v>7</v>
      </c>
      <c r="J4" t="s">
        <v>8</v>
      </c>
    </row>
    <row r="5" spans="1:10" ht="12">
      <c r="A5" t="s">
        <v>1</v>
      </c>
      <c r="B5" t="s">
        <v>9</v>
      </c>
      <c r="J5" t="s">
        <v>10</v>
      </c>
    </row>
    <row r="6" spans="1:10" ht="12">
      <c r="A6" t="s">
        <v>1</v>
      </c>
      <c r="B6" t="s">
        <v>11</v>
      </c>
      <c r="J6" t="s">
        <v>12</v>
      </c>
    </row>
    <row r="7" spans="1:10" ht="12">
      <c r="A7" t="s">
        <v>1</v>
      </c>
      <c r="B7" t="s">
        <v>13</v>
      </c>
      <c r="J7" t="s">
        <v>14</v>
      </c>
    </row>
    <row r="8" spans="1:10" ht="12">
      <c r="A8" t="s">
        <v>1</v>
      </c>
      <c r="B8" t="s">
        <v>15</v>
      </c>
      <c r="J8" t="s">
        <v>16</v>
      </c>
    </row>
    <row r="9" spans="1:10" ht="12">
      <c r="A9" t="s">
        <v>1</v>
      </c>
      <c r="B9" t="s">
        <v>17</v>
      </c>
      <c r="J9" t="s">
        <v>18</v>
      </c>
    </row>
    <row r="10" spans="1:10" ht="12">
      <c r="A10" t="s">
        <v>19</v>
      </c>
      <c r="B10" t="s">
        <v>20</v>
      </c>
      <c r="J10" t="s">
        <v>21</v>
      </c>
    </row>
    <row r="11" spans="1:10" ht="12">
      <c r="A11" t="s">
        <v>19</v>
      </c>
      <c r="B11" t="s">
        <v>22</v>
      </c>
      <c r="J11" t="s">
        <v>23</v>
      </c>
    </row>
    <row r="12" spans="1:10" ht="12">
      <c r="A12" t="s">
        <v>19</v>
      </c>
      <c r="B12" t="s">
        <v>24</v>
      </c>
      <c r="J12" t="s">
        <v>25</v>
      </c>
    </row>
    <row r="13" spans="1:10" ht="12">
      <c r="A13" t="s">
        <v>19</v>
      </c>
      <c r="B13" t="s">
        <v>26</v>
      </c>
      <c r="J13" t="s">
        <v>27</v>
      </c>
    </row>
    <row r="14" spans="1:10" ht="12">
      <c r="A14" t="s">
        <v>19</v>
      </c>
      <c r="B14" t="s">
        <v>28</v>
      </c>
      <c r="J14" t="s">
        <v>29</v>
      </c>
    </row>
    <row r="15" spans="1:10" ht="12">
      <c r="A15" t="s">
        <v>19</v>
      </c>
      <c r="B15" t="s">
        <v>30</v>
      </c>
      <c r="J15" t="s">
        <v>31</v>
      </c>
    </row>
    <row r="16" spans="1:10" ht="12">
      <c r="A16" t="s">
        <v>19</v>
      </c>
      <c r="B16" t="s">
        <v>32</v>
      </c>
      <c r="J16" t="s">
        <v>33</v>
      </c>
    </row>
    <row r="17" spans="1:10" ht="12">
      <c r="A17" t="s">
        <v>19</v>
      </c>
      <c r="B17" t="s">
        <v>34</v>
      </c>
      <c r="J17" t="s">
        <v>35</v>
      </c>
    </row>
    <row r="18" spans="1:10" ht="12">
      <c r="A18" t="s">
        <v>19</v>
      </c>
      <c r="B18" t="s">
        <v>36</v>
      </c>
      <c r="J18" t="s">
        <v>37</v>
      </c>
    </row>
    <row r="19" spans="1:10" ht="12">
      <c r="A19" t="s">
        <v>38</v>
      </c>
      <c r="B19" t="s">
        <v>39</v>
      </c>
      <c r="J19" t="s">
        <v>40</v>
      </c>
    </row>
    <row r="20" spans="1:10" ht="12">
      <c r="A20" t="s">
        <v>38</v>
      </c>
      <c r="B20" t="s">
        <v>41</v>
      </c>
      <c r="J20" t="s">
        <v>42</v>
      </c>
    </row>
    <row r="21" spans="1:10" ht="12">
      <c r="A21" t="s">
        <v>38</v>
      </c>
      <c r="B21" t="s">
        <v>43</v>
      </c>
      <c r="J21" t="s">
        <v>44</v>
      </c>
    </row>
    <row r="22" spans="1:10" ht="12">
      <c r="A22" t="s">
        <v>38</v>
      </c>
      <c r="B22" t="s">
        <v>39</v>
      </c>
      <c r="J22" t="s">
        <v>45</v>
      </c>
    </row>
    <row r="23" spans="1:10" ht="12">
      <c r="A23" t="s">
        <v>38</v>
      </c>
      <c r="B23" t="s">
        <v>46</v>
      </c>
      <c r="J23" t="s">
        <v>47</v>
      </c>
    </row>
    <row r="24" spans="1:10" ht="12">
      <c r="A24" t="s">
        <v>38</v>
      </c>
      <c r="B24" t="s">
        <v>48</v>
      </c>
      <c r="J24" t="s">
        <v>49</v>
      </c>
    </row>
    <row r="25" spans="1:10" ht="12">
      <c r="A25" t="s">
        <v>38</v>
      </c>
      <c r="B25" t="s">
        <v>50</v>
      </c>
      <c r="J25" t="s">
        <v>51</v>
      </c>
    </row>
    <row r="26" spans="1:10" ht="12">
      <c r="A26" t="s">
        <v>38</v>
      </c>
      <c r="B26" t="s">
        <v>52</v>
      </c>
      <c r="J26" t="s">
        <v>53</v>
      </c>
    </row>
    <row r="27" spans="1:10" ht="12">
      <c r="A27" t="s">
        <v>54</v>
      </c>
      <c r="B27" t="s">
        <v>55</v>
      </c>
      <c r="J27" t="s">
        <v>56</v>
      </c>
    </row>
    <row r="28" spans="1:10" ht="12">
      <c r="A28" t="s">
        <v>54</v>
      </c>
      <c r="B28" t="s">
        <v>57</v>
      </c>
      <c r="J28" t="s">
        <v>58</v>
      </c>
    </row>
    <row r="29" spans="1:10" ht="12">
      <c r="A29" t="s">
        <v>54</v>
      </c>
      <c r="B29" t="s">
        <v>59</v>
      </c>
      <c r="J29" t="s">
        <v>60</v>
      </c>
    </row>
    <row r="30" spans="1:10" ht="12">
      <c r="A30" t="s">
        <v>54</v>
      </c>
      <c r="B30" t="s">
        <v>61</v>
      </c>
      <c r="J30" t="s">
        <v>62</v>
      </c>
    </row>
    <row r="31" spans="1:10" ht="12">
      <c r="A31" t="s">
        <v>54</v>
      </c>
      <c r="B31" t="s">
        <v>63</v>
      </c>
      <c r="J31" t="s">
        <v>64</v>
      </c>
    </row>
    <row r="32" spans="1:10" ht="12">
      <c r="A32" t="s">
        <v>65</v>
      </c>
      <c r="B32" t="s">
        <v>66</v>
      </c>
      <c r="J32" t="s">
        <v>67</v>
      </c>
    </row>
    <row r="33" spans="1:10" ht="12">
      <c r="A33" t="s">
        <v>65</v>
      </c>
      <c r="B33" t="s">
        <v>68</v>
      </c>
      <c r="J33" t="s">
        <v>69</v>
      </c>
    </row>
    <row r="34" spans="1:10" ht="12">
      <c r="A34" t="s">
        <v>70</v>
      </c>
      <c r="B34" t="s">
        <v>71</v>
      </c>
      <c r="J34" t="s">
        <v>72</v>
      </c>
    </row>
    <row r="35" spans="1:10" ht="12">
      <c r="A35" t="s">
        <v>70</v>
      </c>
      <c r="B35" t="s">
        <v>73</v>
      </c>
      <c r="J35" t="s">
        <v>74</v>
      </c>
    </row>
    <row r="36" spans="1:10" ht="12">
      <c r="A36" t="s">
        <v>70</v>
      </c>
      <c r="B36" t="s">
        <v>75</v>
      </c>
      <c r="J36" t="s">
        <v>76</v>
      </c>
    </row>
    <row r="37" spans="1:10" ht="12">
      <c r="A37" t="s">
        <v>70</v>
      </c>
      <c r="B37" t="s">
        <v>77</v>
      </c>
      <c r="J37" t="s">
        <v>78</v>
      </c>
    </row>
    <row r="38" spans="1:10" ht="12">
      <c r="A38" t="s">
        <v>70</v>
      </c>
      <c r="B38" t="s">
        <v>79</v>
      </c>
      <c r="J38" t="s">
        <v>80</v>
      </c>
    </row>
    <row r="39" spans="1:10" ht="12">
      <c r="A39" t="s">
        <v>70</v>
      </c>
      <c r="B39" t="s">
        <v>81</v>
      </c>
      <c r="D39" s="6"/>
      <c r="J39" t="s">
        <v>82</v>
      </c>
    </row>
    <row r="40" spans="1:10" ht="12">
      <c r="A40" t="s">
        <v>70</v>
      </c>
      <c r="B40" t="s">
        <v>83</v>
      </c>
      <c r="J40" t="s">
        <v>84</v>
      </c>
    </row>
    <row r="41" spans="1:10" ht="12">
      <c r="A41" t="s">
        <v>70</v>
      </c>
      <c r="B41" t="s">
        <v>85</v>
      </c>
      <c r="J41" t="s">
        <v>86</v>
      </c>
    </row>
    <row r="42" spans="1:10" ht="12">
      <c r="A42" t="s">
        <v>70</v>
      </c>
      <c r="B42" t="s">
        <v>87</v>
      </c>
      <c r="J42" t="s">
        <v>88</v>
      </c>
    </row>
  </sheetData>
  <sheetProtection password="DE49" sheet="1" objects="1" scenarios="1"/>
  <mergeCells count="2">
    <mergeCell ref="B2:I2"/>
    <mergeCell ref="A1:J1"/>
  </mergeCells>
  <printOptions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Elkins</dc:creator>
  <cp:keywords/>
  <dc:description/>
  <cp:lastModifiedBy>Dan Wolfe</cp:lastModifiedBy>
  <cp:lastPrinted>2006-03-24T14:09:45Z</cp:lastPrinted>
  <dcterms:created xsi:type="dcterms:W3CDTF">2000-09-12T04:30:26Z</dcterms:created>
  <dcterms:modified xsi:type="dcterms:W3CDTF">2010-12-07T20:05:06Z</dcterms:modified>
  <cp:category/>
  <cp:version/>
  <cp:contentType/>
  <cp:contentStatus/>
</cp:coreProperties>
</file>