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leach\Downloads\"/>
    </mc:Choice>
  </mc:AlternateContent>
  <bookViews>
    <workbookView xWindow="0" yWindow="0" windowWidth="19305" windowHeight="12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E32" i="1"/>
  <c r="I21" i="1"/>
  <c r="I22" i="1"/>
  <c r="E21" i="1"/>
  <c r="E22" i="1"/>
  <c r="I31" i="1" l="1"/>
  <c r="E31" i="1"/>
  <c r="I30" i="1"/>
  <c r="E30" i="1"/>
  <c r="I29" i="1"/>
  <c r="I33" i="1" s="1"/>
  <c r="E29" i="1"/>
  <c r="E33" i="1" s="1"/>
  <c r="I28" i="1"/>
  <c r="E28" i="1"/>
  <c r="G42" i="1"/>
  <c r="I42" i="1" s="1"/>
  <c r="E42" i="1"/>
  <c r="I5" i="1"/>
  <c r="I6" i="1" s="1"/>
  <c r="G43" i="1"/>
  <c r="I43" i="1" s="1"/>
  <c r="G41" i="1"/>
  <c r="I41" i="1" s="1"/>
  <c r="G40" i="1"/>
  <c r="I40" i="1" s="1"/>
  <c r="G39" i="1"/>
  <c r="I39" i="1" s="1"/>
  <c r="I44" i="1" s="1"/>
  <c r="I16" i="1"/>
  <c r="I17" i="1"/>
  <c r="I18" i="1"/>
  <c r="I19" i="1"/>
  <c r="I20" i="1"/>
  <c r="I10" i="1"/>
  <c r="I11" i="1" s="1"/>
  <c r="E43" i="1"/>
  <c r="E41" i="1"/>
  <c r="E40" i="1"/>
  <c r="E39" i="1"/>
  <c r="E16" i="1"/>
  <c r="E17" i="1"/>
  <c r="E18" i="1"/>
  <c r="E19" i="1"/>
  <c r="E20" i="1"/>
  <c r="E10" i="1"/>
  <c r="E11" i="1" s="1"/>
  <c r="E5" i="1"/>
  <c r="E6" i="1" s="1"/>
  <c r="E46" i="1" l="1"/>
  <c r="I46" i="1"/>
  <c r="E44" i="1"/>
  <c r="G46" i="1"/>
</calcChain>
</file>

<file path=xl/sharedStrings.xml><?xml version="1.0" encoding="utf-8"?>
<sst xmlns="http://schemas.openxmlformats.org/spreadsheetml/2006/main" count="82" uniqueCount="46">
  <si>
    <t>Quantity</t>
  </si>
  <si>
    <t>Part Number</t>
  </si>
  <si>
    <t>3" W x 3/4" H ID &amp; 3-1/2" W x 1" H OD UHMW Extruded Chain Guide Channel</t>
  </si>
  <si>
    <t>SKIDS</t>
  </si>
  <si>
    <t>Total</t>
  </si>
  <si>
    <t>Cost</t>
  </si>
  <si>
    <t>Cost\ft</t>
  </si>
  <si>
    <t>Quantity\ft</t>
  </si>
  <si>
    <t xml:space="preserve">Vendor Web  site </t>
  </si>
  <si>
    <t>www.onlinemetals.com/merchant.cfm?id=298&amp;step=2&amp;top_cat=60</t>
  </si>
  <si>
    <t xml:space="preserve">Item Description </t>
  </si>
  <si>
    <t>Sub Total</t>
  </si>
  <si>
    <t>Rack</t>
  </si>
  <si>
    <t>https://www.nurail.com/search.php?search_query=1-1%2F2in</t>
  </si>
  <si>
    <t>Cost\ea</t>
  </si>
  <si>
    <t>#41-8 Adjustable Flange - 1-1/2in</t>
  </si>
  <si>
    <t>#13-8 Side Outlet Cross - 1-1/2in</t>
  </si>
  <si>
    <t>#11-8 Side Outlet Tee - 1-1/2in</t>
  </si>
  <si>
    <t>#9-8 Side Outlet 90 Degree Elbow - 1-1/2in</t>
  </si>
  <si>
    <t>#5-8 Tee - 1-1/2in</t>
  </si>
  <si>
    <t>#10-8 Offset Cross - 1-1/2in</t>
  </si>
  <si>
    <t>1.5" (A) x 3" (B) x 0.125" (C) 6061 T6 RECTANGLE TUBE</t>
  </si>
  <si>
    <t>#7-8 Cross - 1-1/2in</t>
  </si>
  <si>
    <t>#17-8 Adjustable Tee - 1-1/2in</t>
  </si>
  <si>
    <t>1.5" NOM. (1.9" OD X 0.15" WALL X 1.61" ID) ALUMINUM 6061-T6 PIPE SCHEDULE 40</t>
  </si>
  <si>
    <t>www.onlinemetals.com</t>
  </si>
  <si>
    <t>3' sections</t>
  </si>
  <si>
    <t>9' section  Custom</t>
  </si>
  <si>
    <t>Total Wt. lbs</t>
  </si>
  <si>
    <t>Totals</t>
  </si>
  <si>
    <t>Total Cost</t>
  </si>
  <si>
    <t>Length ft.</t>
  </si>
  <si>
    <t>Wt. lbs/ft</t>
  </si>
  <si>
    <t>Wt. lbs</t>
  </si>
  <si>
    <t>Wt.\ft</t>
  </si>
  <si>
    <t>www.usplastic.com/catalog/item.aspx?itemid=40285&amp;catid=868</t>
  </si>
  <si>
    <t>Quantity\ ft</t>
  </si>
  <si>
    <t xml:space="preserve">8' sections  </t>
  </si>
  <si>
    <t>10' sections</t>
  </si>
  <si>
    <t>18' sections Custom</t>
  </si>
  <si>
    <t>Total feet</t>
  </si>
  <si>
    <t xml:space="preserve">Total </t>
  </si>
  <si>
    <t>Total ft.</t>
  </si>
  <si>
    <t xml:space="preserve">Boom, Antenna , &amp; Sonic Mast </t>
  </si>
  <si>
    <t>#30B-8 Swivel - 1-1/2in</t>
  </si>
  <si>
    <t>#70-8 Coupling - 1-1/2in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</si>
</sst>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3" fillId="0" borderId="1" xfId="1" applyBorder="1"/>
    <xf numFmtId="0" fontId="3" fillId="0" borderId="7" xfId="1" applyBorder="1"/>
    <xf numFmtId="2" fontId="0" fillId="0" borderId="0" xfId="0" applyNumberFormat="1"/>
    <xf numFmtId="0" fontId="3" fillId="0" borderId="1" xfId="1" applyBorder="1" applyAlignment="1">
      <alignment horizontal="left" vertical="center" wrapText="1"/>
    </xf>
    <xf numFmtId="0" fontId="0" fillId="0" borderId="1" xfId="0" applyFill="1" applyBorder="1"/>
    <xf numFmtId="0" fontId="5" fillId="0" borderId="1" xfId="1" applyFont="1" applyBorder="1"/>
    <xf numFmtId="0" fontId="3" fillId="0" borderId="7" xfId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8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0" fontId="3" fillId="0" borderId="4" xfId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0" fillId="0" borderId="2" xfId="0" applyBorder="1" applyAlignment="1">
      <alignment horizontal="right"/>
    </xf>
    <xf numFmtId="8" fontId="0" fillId="0" borderId="8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8" fontId="0" fillId="0" borderId="1" xfId="0" applyNumberForma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2" fontId="0" fillId="0" borderId="10" xfId="0" applyNumberFormat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6" fillId="0" borderId="0" xfId="0" applyFont="1" applyAlignment="1">
      <alignment horizontal="right"/>
    </xf>
    <xf numFmtId="8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8" fontId="0" fillId="0" borderId="0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8" fontId="0" fillId="0" borderId="4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8" fontId="0" fillId="0" borderId="5" xfId="0" applyNumberFormat="1" applyBorder="1" applyAlignment="1">
      <alignment horizontal="right"/>
    </xf>
    <xf numFmtId="0" fontId="0" fillId="0" borderId="5" xfId="0" applyBorder="1"/>
    <xf numFmtId="2" fontId="0" fillId="0" borderId="9" xfId="0" applyNumberFormat="1" applyBorder="1" applyAlignment="1">
      <alignment horizontal="right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nlinemetals.com/merchant.cfm?pid=7021&amp;step=4&amp;showunits=inches&amp;id=1268&amp;top_cat=60" TargetMode="External"/><Relationship Id="rId13" Type="http://schemas.openxmlformats.org/officeDocument/2006/relationships/hyperlink" Target="https://www.nurail.com/products/%235%252d8-Tee-%252d-1%252d1%7B47%7D2in.html" TargetMode="External"/><Relationship Id="rId18" Type="http://schemas.openxmlformats.org/officeDocument/2006/relationships/hyperlink" Target="https://www.nurail.com/products/%2370%252d8-Coupling-%252d-1%252d1%7B47%7D2in.html" TargetMode="External"/><Relationship Id="rId3" Type="http://schemas.openxmlformats.org/officeDocument/2006/relationships/hyperlink" Target="https://www.nurail.com/products/%2313%252d8-Side-Outlet-Cross-%252d-1%252d1%7B47%7D2in.html" TargetMode="External"/><Relationship Id="rId7" Type="http://schemas.openxmlformats.org/officeDocument/2006/relationships/hyperlink" Target="https://www.nurail.com/products/%235%252d8-Tee-%252d-1%252d1%7B47%7D2in.html" TargetMode="External"/><Relationship Id="rId12" Type="http://schemas.openxmlformats.org/officeDocument/2006/relationships/hyperlink" Target="http://www.usplastic.com/catalog/item.aspx?itemid=40285&amp;catid=868" TargetMode="External"/><Relationship Id="rId17" Type="http://schemas.openxmlformats.org/officeDocument/2006/relationships/hyperlink" Target="https://www.nurail.com/products/%2330B%252d8-Swivel-%252d-1%252d1%7B47%7D2in.html" TargetMode="External"/><Relationship Id="rId2" Type="http://schemas.openxmlformats.org/officeDocument/2006/relationships/hyperlink" Target="https://www.nurail.com/search.php?search_query=1-1%2F2in" TargetMode="External"/><Relationship Id="rId16" Type="http://schemas.openxmlformats.org/officeDocument/2006/relationships/hyperlink" Target="https://www.nurail.com/products/%2317%252d8-Adjustable-Tee-%252d-1%252d1%7B47%7D2in.html" TargetMode="External"/><Relationship Id="rId1" Type="http://schemas.openxmlformats.org/officeDocument/2006/relationships/hyperlink" Target="http://www.onlinemetals.com/merchant.cfm?id=298&amp;step=2&amp;top_cat=60" TargetMode="External"/><Relationship Id="rId6" Type="http://schemas.openxmlformats.org/officeDocument/2006/relationships/hyperlink" Target="https://www.nurail.com/products/%2341%252d8-Adjustable-Flange-%252d-1%252d1%7B47%7D2in.html" TargetMode="External"/><Relationship Id="rId11" Type="http://schemas.openxmlformats.org/officeDocument/2006/relationships/hyperlink" Target="https://www.nurail.com/search.php?search_query=1-1%2F2in" TargetMode="External"/><Relationship Id="rId5" Type="http://schemas.openxmlformats.org/officeDocument/2006/relationships/hyperlink" Target="https://www.nurail.com/products/%239%252d8-Side-Outlet-90-Degree-Elbow-%252d-1%252d1%7B47%7D2in.html" TargetMode="External"/><Relationship Id="rId15" Type="http://schemas.openxmlformats.org/officeDocument/2006/relationships/hyperlink" Target="https://www.nurail.com/products/%2310%252d8-Offset-Cross-%252d-1%252d1%7B47%7D2in.html" TargetMode="External"/><Relationship Id="rId10" Type="http://schemas.openxmlformats.org/officeDocument/2006/relationships/hyperlink" Target="http://www.onlinemetals.com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nurail.com/products/%2311%252d8-Side-Outlet-Tee-%252d-1%252d1%7B47%7D2in.html" TargetMode="External"/><Relationship Id="rId9" Type="http://schemas.openxmlformats.org/officeDocument/2006/relationships/hyperlink" Target="https://www.onlinemetals.com/merchant.cfm?pid=1223&amp;step=4&amp;showunits=inches&amp;id=73&amp;top_cat=60" TargetMode="External"/><Relationship Id="rId14" Type="http://schemas.openxmlformats.org/officeDocument/2006/relationships/hyperlink" Target="https://www.nurail.com/products/%237%252d8-Cross-%252d-1%252d1%7B47%7D2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13" workbookViewId="0">
      <selection activeCell="C48" sqref="C48"/>
    </sheetView>
  </sheetViews>
  <sheetFormatPr defaultRowHeight="15" x14ac:dyDescent="0.25"/>
  <cols>
    <col min="1" max="1" width="60.7109375" customWidth="1"/>
    <col min="2" max="2" width="11.7109375" customWidth="1"/>
    <col min="3" max="3" width="13.7109375" customWidth="1"/>
    <col min="4" max="4" width="11.7109375" customWidth="1"/>
    <col min="5" max="5" width="10.7109375" customWidth="1"/>
    <col min="6" max="6" width="9.7109375" customWidth="1"/>
    <col min="7" max="7" width="7.7109375" customWidth="1"/>
    <col min="8" max="9" width="11.7109375" customWidth="1"/>
  </cols>
  <sheetData>
    <row r="1" spans="1:10" x14ac:dyDescent="0.25">
      <c r="A1" s="1" t="s">
        <v>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t="s">
        <v>8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2" t="s">
        <v>35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5" t="s">
        <v>10</v>
      </c>
      <c r="B4" s="15" t="s">
        <v>1</v>
      </c>
      <c r="C4" s="15" t="s">
        <v>7</v>
      </c>
      <c r="D4" s="15" t="s">
        <v>6</v>
      </c>
      <c r="E4" s="15" t="s">
        <v>11</v>
      </c>
      <c r="F4" s="39"/>
      <c r="G4" s="41"/>
      <c r="H4" s="16" t="s">
        <v>34</v>
      </c>
      <c r="I4" s="17" t="s">
        <v>28</v>
      </c>
      <c r="J4" s="14"/>
    </row>
    <row r="5" spans="1:10" ht="26.25" x14ac:dyDescent="0.25">
      <c r="A5" s="13" t="s">
        <v>2</v>
      </c>
      <c r="B5" s="15">
        <v>48555</v>
      </c>
      <c r="C5" s="15">
        <v>20</v>
      </c>
      <c r="D5" s="18">
        <v>6.92</v>
      </c>
      <c r="E5" s="18">
        <f>SUM(C5*D5)</f>
        <v>138.4</v>
      </c>
      <c r="F5" s="40"/>
      <c r="G5" s="42"/>
      <c r="H5" s="16">
        <v>0.52</v>
      </c>
      <c r="I5" s="15">
        <f>C5*H5</f>
        <v>10.4</v>
      </c>
      <c r="J5" s="14"/>
    </row>
    <row r="6" spans="1:10" x14ac:dyDescent="0.25">
      <c r="A6" s="2"/>
      <c r="B6" s="19"/>
      <c r="C6" s="14"/>
      <c r="D6" s="25" t="s">
        <v>29</v>
      </c>
      <c r="E6" s="18">
        <f>SUM(E5:E5)</f>
        <v>138.4</v>
      </c>
      <c r="F6" s="38"/>
      <c r="G6" s="22"/>
      <c r="H6" s="15" t="s">
        <v>4</v>
      </c>
      <c r="I6" s="16">
        <f>SUM(I5:I5)</f>
        <v>10.4</v>
      </c>
      <c r="J6" s="14"/>
    </row>
    <row r="7" spans="1:10" x14ac:dyDescent="0.25">
      <c r="A7" t="s">
        <v>8</v>
      </c>
      <c r="B7" s="14"/>
      <c r="C7" s="14"/>
      <c r="D7" s="14"/>
      <c r="E7" s="14"/>
      <c r="F7" s="14"/>
      <c r="G7" s="22"/>
      <c r="H7" s="20"/>
      <c r="I7" s="14"/>
      <c r="J7" s="14"/>
    </row>
    <row r="8" spans="1:10" x14ac:dyDescent="0.25">
      <c r="A8" s="7" t="s">
        <v>9</v>
      </c>
      <c r="B8" s="21"/>
      <c r="C8" s="22"/>
      <c r="D8" s="22"/>
      <c r="E8" s="22"/>
      <c r="F8" s="22"/>
      <c r="G8" s="22"/>
      <c r="H8" s="20"/>
      <c r="I8" s="14"/>
      <c r="J8" s="14"/>
    </row>
    <row r="9" spans="1:10" x14ac:dyDescent="0.25">
      <c r="A9" s="5" t="s">
        <v>10</v>
      </c>
      <c r="B9" s="15" t="s">
        <v>1</v>
      </c>
      <c r="C9" s="15" t="s">
        <v>36</v>
      </c>
      <c r="D9" s="15" t="s">
        <v>5</v>
      </c>
      <c r="E9" s="15" t="s">
        <v>11</v>
      </c>
      <c r="F9" s="39"/>
      <c r="G9" s="41"/>
      <c r="H9" s="16" t="s">
        <v>33</v>
      </c>
      <c r="I9" s="17" t="s">
        <v>28</v>
      </c>
      <c r="J9" s="14"/>
    </row>
    <row r="10" spans="1:10" x14ac:dyDescent="0.25">
      <c r="A10" s="6" t="s">
        <v>21</v>
      </c>
      <c r="B10" s="15">
        <v>7021</v>
      </c>
      <c r="C10" s="15">
        <v>20</v>
      </c>
      <c r="D10" s="18">
        <v>6.5034999999999998</v>
      </c>
      <c r="E10" s="18">
        <f>SUM(C10*D10)</f>
        <v>130.07</v>
      </c>
      <c r="F10" s="40"/>
      <c r="G10" s="42"/>
      <c r="H10" s="23">
        <v>24.8</v>
      </c>
      <c r="I10" s="16">
        <f>H10</f>
        <v>24.8</v>
      </c>
      <c r="J10" s="14"/>
    </row>
    <row r="11" spans="1:10" x14ac:dyDescent="0.25">
      <c r="B11" s="14"/>
      <c r="C11" s="14"/>
      <c r="D11" s="25" t="s">
        <v>29</v>
      </c>
      <c r="E11" s="18">
        <f>SUM(E10:E10)</f>
        <v>130.07</v>
      </c>
      <c r="F11" s="38"/>
      <c r="G11" s="22"/>
      <c r="H11" s="15" t="s">
        <v>4</v>
      </c>
      <c r="I11" s="16">
        <f>SUM(I10:I10)</f>
        <v>24.8</v>
      </c>
      <c r="J11" s="14"/>
    </row>
    <row r="12" spans="1:10" x14ac:dyDescent="0.25">
      <c r="A12" s="1" t="s">
        <v>12</v>
      </c>
      <c r="B12" s="14"/>
      <c r="C12" s="14"/>
      <c r="D12" s="14"/>
      <c r="E12" s="14"/>
      <c r="F12" s="14"/>
      <c r="G12" s="22"/>
      <c r="H12" s="20"/>
      <c r="I12" s="14"/>
      <c r="J12" s="14"/>
    </row>
    <row r="13" spans="1:10" x14ac:dyDescent="0.25">
      <c r="A13" t="s">
        <v>8</v>
      </c>
      <c r="B13" s="14"/>
      <c r="C13" s="14"/>
      <c r="D13" s="14"/>
      <c r="E13" s="14"/>
      <c r="F13" s="14"/>
      <c r="G13" s="22"/>
      <c r="H13" s="20"/>
      <c r="I13" s="14"/>
      <c r="J13" s="14"/>
    </row>
    <row r="14" spans="1:10" x14ac:dyDescent="0.25">
      <c r="A14" s="7" t="s">
        <v>13</v>
      </c>
      <c r="B14" s="14"/>
      <c r="C14" s="14"/>
      <c r="D14" s="14"/>
      <c r="E14" s="14"/>
      <c r="F14" s="14"/>
      <c r="G14" s="22"/>
      <c r="H14" s="20"/>
      <c r="I14" s="14"/>
      <c r="J14" s="14"/>
    </row>
    <row r="15" spans="1:10" x14ac:dyDescent="0.25">
      <c r="A15" s="5" t="s">
        <v>10</v>
      </c>
      <c r="B15" s="15" t="s">
        <v>1</v>
      </c>
      <c r="C15" s="15" t="s">
        <v>0</v>
      </c>
      <c r="D15" s="15" t="s">
        <v>14</v>
      </c>
      <c r="E15" s="15" t="s">
        <v>11</v>
      </c>
      <c r="F15" s="39"/>
      <c r="G15" s="41"/>
      <c r="H15" s="32" t="s">
        <v>33</v>
      </c>
      <c r="I15" s="17" t="s">
        <v>28</v>
      </c>
      <c r="J15" s="14"/>
    </row>
    <row r="16" spans="1:10" x14ac:dyDescent="0.25">
      <c r="A16" s="6" t="s">
        <v>19</v>
      </c>
      <c r="B16" s="15">
        <v>8848</v>
      </c>
      <c r="C16" s="15">
        <v>14</v>
      </c>
      <c r="D16" s="18">
        <v>20.149999999999999</v>
      </c>
      <c r="E16" s="18">
        <f>SUM(C16*D16)</f>
        <v>282.09999999999997</v>
      </c>
      <c r="F16" s="40"/>
      <c r="G16" s="41"/>
      <c r="H16" s="32">
        <v>0.62</v>
      </c>
      <c r="I16" s="15">
        <f>C16*H16</f>
        <v>8.68</v>
      </c>
      <c r="J16" s="14"/>
    </row>
    <row r="17" spans="1:10" x14ac:dyDescent="0.25">
      <c r="A17" s="6" t="s">
        <v>18</v>
      </c>
      <c r="B17" s="15">
        <v>8850</v>
      </c>
      <c r="C17" s="15">
        <v>4</v>
      </c>
      <c r="D17" s="18">
        <v>18.66</v>
      </c>
      <c r="E17" s="18">
        <f>SUM(C17*D17)</f>
        <v>74.64</v>
      </c>
      <c r="F17" s="40"/>
      <c r="G17" s="41"/>
      <c r="H17" s="32">
        <v>0.72</v>
      </c>
      <c r="I17" s="15">
        <f>C17*H17</f>
        <v>2.88</v>
      </c>
      <c r="J17" s="14"/>
    </row>
    <row r="18" spans="1:10" x14ac:dyDescent="0.25">
      <c r="A18" s="6" t="s">
        <v>17</v>
      </c>
      <c r="B18" s="15">
        <v>8852</v>
      </c>
      <c r="C18" s="15">
        <v>6</v>
      </c>
      <c r="D18" s="18">
        <v>23.35</v>
      </c>
      <c r="E18" s="18">
        <f>SUM(C18*D18)</f>
        <v>140.10000000000002</v>
      </c>
      <c r="F18" s="40"/>
      <c r="G18" s="41"/>
      <c r="H18" s="32">
        <v>0.72</v>
      </c>
      <c r="I18" s="15">
        <f>C18*H18</f>
        <v>4.32</v>
      </c>
      <c r="J18" s="14"/>
    </row>
    <row r="19" spans="1:10" x14ac:dyDescent="0.25">
      <c r="A19" s="11" t="s">
        <v>16</v>
      </c>
      <c r="B19" s="15">
        <v>8853</v>
      </c>
      <c r="C19" s="15">
        <v>6</v>
      </c>
      <c r="D19" s="18">
        <v>28.49</v>
      </c>
      <c r="E19" s="18">
        <f>SUM(C19*D19)</f>
        <v>170.94</v>
      </c>
      <c r="F19" s="40"/>
      <c r="G19" s="41"/>
      <c r="H19" s="32">
        <v>0.84</v>
      </c>
      <c r="I19" s="15">
        <f>C19*H19</f>
        <v>5.04</v>
      </c>
      <c r="J19" s="14"/>
    </row>
    <row r="20" spans="1:10" x14ac:dyDescent="0.25">
      <c r="A20" s="6" t="s">
        <v>15</v>
      </c>
      <c r="B20" s="15">
        <v>8868</v>
      </c>
      <c r="C20" s="15">
        <v>4</v>
      </c>
      <c r="D20" s="18">
        <v>21.73</v>
      </c>
      <c r="E20" s="18">
        <f>SUM(C20*D20)</f>
        <v>86.92</v>
      </c>
      <c r="F20" s="40"/>
      <c r="G20" s="42"/>
      <c r="H20" s="32">
        <v>0.81</v>
      </c>
      <c r="I20" s="15">
        <f>C20*H20</f>
        <v>3.24</v>
      </c>
      <c r="J20" s="14"/>
    </row>
    <row r="21" spans="1:10" x14ac:dyDescent="0.25">
      <c r="A21" s="45" t="s">
        <v>44</v>
      </c>
      <c r="B21" s="15">
        <v>8865</v>
      </c>
      <c r="C21" s="15">
        <v>2</v>
      </c>
      <c r="D21" s="25">
        <v>22.81</v>
      </c>
      <c r="E21" s="18">
        <f>SUM(C21*D21)</f>
        <v>45.62</v>
      </c>
      <c r="F21" s="40"/>
      <c r="G21" s="42"/>
      <c r="H21" s="44">
        <v>0.66</v>
      </c>
      <c r="I21" s="15">
        <f>C21*H21</f>
        <v>1.32</v>
      </c>
      <c r="J21" s="14"/>
    </row>
    <row r="22" spans="1:10" x14ac:dyDescent="0.25">
      <c r="A22" s="3"/>
      <c r="B22" s="24"/>
      <c r="C22" s="24"/>
      <c r="D22" s="25" t="s">
        <v>29</v>
      </c>
      <c r="E22" s="18">
        <f>SUM(E16:E21)</f>
        <v>800.31999999999994</v>
      </c>
      <c r="F22" s="40"/>
      <c r="G22" s="43"/>
      <c r="H22" s="26" t="s">
        <v>4</v>
      </c>
      <c r="I22" s="16">
        <f>SUM(I16:I21)</f>
        <v>25.479999999999997</v>
      </c>
      <c r="J22" s="14"/>
    </row>
    <row r="23" spans="1:10" x14ac:dyDescent="0.25">
      <c r="B23" s="14"/>
      <c r="C23" s="14"/>
      <c r="D23" s="14"/>
      <c r="E23" s="14"/>
      <c r="F23" s="14"/>
      <c r="G23" s="22"/>
      <c r="H23" s="20"/>
      <c r="I23" s="14"/>
      <c r="J23" s="14"/>
    </row>
    <row r="24" spans="1:10" x14ac:dyDescent="0.25">
      <c r="A24" s="1" t="s">
        <v>43</v>
      </c>
      <c r="B24" s="14"/>
      <c r="C24" s="14"/>
      <c r="D24" s="14"/>
      <c r="E24" s="14"/>
      <c r="F24" s="14"/>
      <c r="G24" s="22"/>
      <c r="H24" s="20"/>
      <c r="I24" s="14"/>
      <c r="J24" s="14"/>
    </row>
    <row r="25" spans="1:10" x14ac:dyDescent="0.25">
      <c r="A25" t="s">
        <v>8</v>
      </c>
      <c r="B25" s="14"/>
      <c r="C25" s="14"/>
      <c r="D25" s="14"/>
      <c r="E25" s="14"/>
      <c r="F25" s="14"/>
      <c r="G25" s="22"/>
      <c r="H25" s="20"/>
      <c r="I25" s="14"/>
      <c r="J25" s="14"/>
    </row>
    <row r="26" spans="1:10" x14ac:dyDescent="0.25">
      <c r="A26" s="7" t="s">
        <v>13</v>
      </c>
      <c r="B26" s="14"/>
      <c r="C26" s="14"/>
      <c r="D26" s="14"/>
      <c r="E26" s="14"/>
      <c r="F26" s="14"/>
      <c r="G26" s="22"/>
      <c r="H26" s="20"/>
      <c r="I26" s="14"/>
      <c r="J26" s="14"/>
    </row>
    <row r="27" spans="1:10" x14ac:dyDescent="0.25">
      <c r="A27" s="5" t="s">
        <v>10</v>
      </c>
      <c r="B27" s="15" t="s">
        <v>1</v>
      </c>
      <c r="C27" s="15" t="s">
        <v>0</v>
      </c>
      <c r="D27" s="15" t="s">
        <v>14</v>
      </c>
      <c r="E27" s="15" t="s">
        <v>11</v>
      </c>
      <c r="F27" s="39"/>
      <c r="G27" s="41"/>
      <c r="H27" s="16" t="s">
        <v>33</v>
      </c>
      <c r="I27" s="17" t="s">
        <v>28</v>
      </c>
      <c r="J27" s="14"/>
    </row>
    <row r="28" spans="1:10" x14ac:dyDescent="0.25">
      <c r="A28" s="6" t="s">
        <v>19</v>
      </c>
      <c r="B28" s="15">
        <v>8848</v>
      </c>
      <c r="C28" s="15">
        <v>0</v>
      </c>
      <c r="D28" s="18">
        <v>20.149999999999999</v>
      </c>
      <c r="E28" s="18">
        <f>SUM(C28*D28)</f>
        <v>0</v>
      </c>
      <c r="F28" s="40"/>
      <c r="G28" s="41"/>
      <c r="H28" s="16">
        <v>0.62</v>
      </c>
      <c r="I28" s="15">
        <f>C28*H28</f>
        <v>0</v>
      </c>
      <c r="J28" s="14"/>
    </row>
    <row r="29" spans="1:10" x14ac:dyDescent="0.25">
      <c r="A29" s="6" t="s">
        <v>22</v>
      </c>
      <c r="B29" s="15">
        <v>8849</v>
      </c>
      <c r="C29" s="15">
        <v>0</v>
      </c>
      <c r="D29" s="18">
        <v>24.71</v>
      </c>
      <c r="E29" s="18">
        <f>SUM(C29*D29)</f>
        <v>0</v>
      </c>
      <c r="F29" s="40"/>
      <c r="G29" s="41"/>
      <c r="H29" s="16">
        <v>0.77</v>
      </c>
      <c r="I29" s="15">
        <f>C29*H29</f>
        <v>0</v>
      </c>
      <c r="J29" s="14"/>
    </row>
    <row r="30" spans="1:10" x14ac:dyDescent="0.25">
      <c r="A30" s="6" t="s">
        <v>20</v>
      </c>
      <c r="B30" s="15">
        <v>8851</v>
      </c>
      <c r="C30" s="15">
        <v>4</v>
      </c>
      <c r="D30" s="18">
        <v>25.39</v>
      </c>
      <c r="E30" s="18">
        <f>SUM(C30*D30)</f>
        <v>101.56</v>
      </c>
      <c r="F30" s="40"/>
      <c r="G30" s="41"/>
      <c r="H30" s="16">
        <v>0.94</v>
      </c>
      <c r="I30" s="15">
        <f>C30*H30</f>
        <v>3.76</v>
      </c>
      <c r="J30" s="14"/>
    </row>
    <row r="31" spans="1:10" x14ac:dyDescent="0.25">
      <c r="A31" s="6" t="s">
        <v>23</v>
      </c>
      <c r="B31" s="15">
        <v>8855</v>
      </c>
      <c r="C31" s="15">
        <v>8</v>
      </c>
      <c r="D31" s="18">
        <v>23.44</v>
      </c>
      <c r="E31" s="18">
        <f>SUM(C31*D31)</f>
        <v>187.52</v>
      </c>
      <c r="F31" s="40"/>
      <c r="G31" s="41"/>
      <c r="H31" s="16">
        <v>1.1000000000000001</v>
      </c>
      <c r="I31" s="15">
        <f>C31*H31</f>
        <v>8.8000000000000007</v>
      </c>
      <c r="J31" s="14"/>
    </row>
    <row r="32" spans="1:10" x14ac:dyDescent="0.25">
      <c r="A32" s="45" t="s">
        <v>45</v>
      </c>
      <c r="B32" s="15">
        <v>8878</v>
      </c>
      <c r="C32" s="15">
        <v>1</v>
      </c>
      <c r="D32" s="25">
        <v>14.46</v>
      </c>
      <c r="E32" s="18">
        <f>SUM(C32*D32)</f>
        <v>14.46</v>
      </c>
      <c r="F32" s="40"/>
      <c r="G32" s="42"/>
      <c r="H32" s="44">
        <v>0.57999999999999996</v>
      </c>
      <c r="I32" s="15">
        <f>C32*H32</f>
        <v>0.57999999999999996</v>
      </c>
      <c r="J32" s="14"/>
    </row>
    <row r="33" spans="1:10" x14ac:dyDescent="0.25">
      <c r="A33" s="4"/>
      <c r="B33" s="22"/>
      <c r="C33" s="22"/>
      <c r="D33" s="18" t="s">
        <v>4</v>
      </c>
      <c r="E33" s="18">
        <f>SUM(E28:E32)</f>
        <v>303.54000000000002</v>
      </c>
      <c r="F33" s="38"/>
      <c r="G33" s="22"/>
      <c r="H33" s="16" t="s">
        <v>4</v>
      </c>
      <c r="I33" s="16">
        <f>SUM(I28:I32)</f>
        <v>13.14</v>
      </c>
      <c r="J33" s="14"/>
    </row>
    <row r="34" spans="1:10" x14ac:dyDescent="0.25">
      <c r="B34" s="14"/>
      <c r="C34" s="14"/>
      <c r="D34" s="14"/>
      <c r="E34" s="14"/>
      <c r="F34" s="14"/>
      <c r="G34" s="20"/>
      <c r="H34" s="14"/>
      <c r="I34" s="14"/>
      <c r="J34" s="14"/>
    </row>
    <row r="35" spans="1:10" x14ac:dyDescent="0.25">
      <c r="A35" t="s">
        <v>8</v>
      </c>
      <c r="B35" s="14"/>
      <c r="C35" s="14"/>
      <c r="D35" s="14"/>
      <c r="E35" s="14"/>
      <c r="F35" s="14"/>
      <c r="G35" s="20"/>
      <c r="H35" s="14"/>
      <c r="I35" s="14"/>
      <c r="J35" s="14"/>
    </row>
    <row r="36" spans="1:10" x14ac:dyDescent="0.25">
      <c r="A36" s="7" t="s">
        <v>25</v>
      </c>
      <c r="B36" s="14"/>
      <c r="C36" s="14"/>
      <c r="D36" s="14"/>
      <c r="E36" s="14"/>
      <c r="F36" s="14"/>
      <c r="G36" s="20"/>
      <c r="H36" s="14"/>
      <c r="I36" s="14"/>
      <c r="J36" s="14"/>
    </row>
    <row r="37" spans="1:10" x14ac:dyDescent="0.25">
      <c r="A37" s="5" t="s">
        <v>10</v>
      </c>
      <c r="B37" s="15" t="s">
        <v>1</v>
      </c>
      <c r="C37" s="15" t="s">
        <v>0</v>
      </c>
      <c r="D37" s="15" t="s">
        <v>5</v>
      </c>
      <c r="E37" s="15" t="s">
        <v>11</v>
      </c>
      <c r="F37" s="17" t="s">
        <v>31</v>
      </c>
      <c r="G37" s="17" t="s">
        <v>42</v>
      </c>
      <c r="H37" s="16" t="s">
        <v>32</v>
      </c>
      <c r="I37" s="17" t="s">
        <v>28</v>
      </c>
      <c r="J37" s="14"/>
    </row>
    <row r="38" spans="1:10" ht="30" x14ac:dyDescent="0.25">
      <c r="A38" s="9" t="s">
        <v>24</v>
      </c>
      <c r="B38" s="15">
        <v>1223</v>
      </c>
      <c r="C38" s="15"/>
      <c r="D38" s="15"/>
      <c r="E38" s="15"/>
      <c r="F38" s="15"/>
      <c r="G38" s="15"/>
      <c r="H38" s="27">
        <v>0.9698</v>
      </c>
      <c r="J38" s="14"/>
    </row>
    <row r="39" spans="1:10" x14ac:dyDescent="0.25">
      <c r="A39" s="10" t="s">
        <v>37</v>
      </c>
      <c r="B39" s="15"/>
      <c r="C39" s="15">
        <v>6</v>
      </c>
      <c r="D39" s="18">
        <v>29.87</v>
      </c>
      <c r="E39" s="18">
        <f t="shared" ref="E39:E43" si="0">SUM(C39*D39)</f>
        <v>179.22</v>
      </c>
      <c r="F39" s="15">
        <v>8</v>
      </c>
      <c r="G39" s="15">
        <f>F39*C39</f>
        <v>48</v>
      </c>
      <c r="I39" s="15">
        <f>H38*G39</f>
        <v>46.550399999999996</v>
      </c>
    </row>
    <row r="40" spans="1:10" x14ac:dyDescent="0.25">
      <c r="A40" s="10" t="s">
        <v>26</v>
      </c>
      <c r="B40" s="15"/>
      <c r="C40" s="15">
        <v>1</v>
      </c>
      <c r="D40" s="18">
        <v>21.27</v>
      </c>
      <c r="E40" s="18">
        <f t="shared" si="0"/>
        <v>21.27</v>
      </c>
      <c r="F40" s="15">
        <v>3</v>
      </c>
      <c r="G40" s="15">
        <f>F40*C40</f>
        <v>3</v>
      </c>
      <c r="I40" s="15">
        <f>H38*G40</f>
        <v>2.9093999999999998</v>
      </c>
    </row>
    <row r="41" spans="1:10" x14ac:dyDescent="0.25">
      <c r="A41" s="10" t="s">
        <v>27</v>
      </c>
      <c r="B41" s="15"/>
      <c r="C41" s="15">
        <v>2</v>
      </c>
      <c r="D41" s="28">
        <v>72.36</v>
      </c>
      <c r="E41" s="18">
        <f t="shared" si="0"/>
        <v>144.72</v>
      </c>
      <c r="F41" s="15">
        <v>9</v>
      </c>
      <c r="G41" s="15">
        <f>F41*C41</f>
        <v>18</v>
      </c>
      <c r="I41" s="15">
        <f>H38*G41</f>
        <v>17.456399999999999</v>
      </c>
    </row>
    <row r="42" spans="1:10" x14ac:dyDescent="0.25">
      <c r="A42" s="10" t="s">
        <v>38</v>
      </c>
      <c r="B42" s="15"/>
      <c r="C42" s="15">
        <v>2</v>
      </c>
      <c r="D42" s="28">
        <v>80.400000000000006</v>
      </c>
      <c r="E42" s="18">
        <f t="shared" si="0"/>
        <v>160.80000000000001</v>
      </c>
      <c r="F42" s="15">
        <v>10</v>
      </c>
      <c r="G42" s="15">
        <f>F42*C42</f>
        <v>20</v>
      </c>
      <c r="I42" s="15">
        <f>H38*G42</f>
        <v>19.396000000000001</v>
      </c>
    </row>
    <row r="43" spans="1:10" x14ac:dyDescent="0.25">
      <c r="A43" s="10" t="s">
        <v>39</v>
      </c>
      <c r="B43" s="15"/>
      <c r="C43" s="15">
        <v>1</v>
      </c>
      <c r="D43" s="28">
        <v>144.72</v>
      </c>
      <c r="E43" s="18">
        <f t="shared" si="0"/>
        <v>144.72</v>
      </c>
      <c r="F43" s="15">
        <v>18</v>
      </c>
      <c r="G43" s="15">
        <f>F43*C43</f>
        <v>18</v>
      </c>
      <c r="I43" s="29">
        <f>H38*G43</f>
        <v>17.456399999999999</v>
      </c>
    </row>
    <row r="44" spans="1:10" x14ac:dyDescent="0.25">
      <c r="A44" s="3"/>
      <c r="B44" s="24"/>
      <c r="C44" s="31"/>
      <c r="D44" s="30" t="s">
        <v>11</v>
      </c>
      <c r="E44" s="18">
        <f>SUM(E39:E43)</f>
        <v>650.73</v>
      </c>
      <c r="F44" s="14"/>
      <c r="H44" s="33" t="s">
        <v>41</v>
      </c>
      <c r="I44" s="15">
        <f>SUM(I39:I43)</f>
        <v>103.76859999999999</v>
      </c>
    </row>
    <row r="45" spans="1:10" x14ac:dyDescent="0.25">
      <c r="B45" s="14"/>
      <c r="C45" s="14"/>
      <c r="D45" s="14"/>
      <c r="E45" s="14"/>
      <c r="F45" s="14"/>
      <c r="G45" s="14"/>
      <c r="H45" s="14"/>
      <c r="I45" s="14"/>
    </row>
    <row r="46" spans="1:10" x14ac:dyDescent="0.25">
      <c r="B46" s="14"/>
      <c r="C46" s="14"/>
      <c r="D46" s="34" t="s">
        <v>30</v>
      </c>
      <c r="E46" s="35">
        <f>SUM(E6,E11,E22,E33,E44)</f>
        <v>2023.06</v>
      </c>
      <c r="F46" s="34" t="s">
        <v>40</v>
      </c>
      <c r="G46" s="36">
        <f>SUM(G39:G43)</f>
        <v>107</v>
      </c>
      <c r="H46" s="34" t="s">
        <v>28</v>
      </c>
      <c r="I46" s="37">
        <f>SUM(I6,I11,I22,I33,I44)</f>
        <v>177.58859999999999</v>
      </c>
    </row>
    <row r="47" spans="1:10" x14ac:dyDescent="0.25">
      <c r="G47" s="8"/>
    </row>
  </sheetData>
  <sortState ref="A16:H20">
    <sortCondition ref="B16:B20"/>
  </sortState>
  <hyperlinks>
    <hyperlink ref="A8" r:id="rId1"/>
    <hyperlink ref="A14" r:id="rId2"/>
    <hyperlink ref="A19" r:id="rId3" display="https://www.nurail.com/products/%2313%252d8-Side-Outlet-Cross-%252d-1%252d1%7B47%7D2in.html"/>
    <hyperlink ref="A18" r:id="rId4" display="https://www.nurail.com/products/%2311%252d8-Side-Outlet-Tee-%252d-1%252d1%7B47%7D2in.html"/>
    <hyperlink ref="A17" r:id="rId5" display="https://www.nurail.com/products/%239%252d8-Side-Outlet-90-Degree-Elbow-%252d-1%252d1%7B47%7D2in.html"/>
    <hyperlink ref="A20" r:id="rId6" display="https://www.nurail.com/products/%2341%252d8-Adjustable-Flange-%252d-1%252d1%7B47%7D2in.html"/>
    <hyperlink ref="A16" r:id="rId7" display="https://www.nurail.com/products/%235%252d8-Tee-%252d-1%252d1%7B47%7D2in.html"/>
    <hyperlink ref="A10" r:id="rId8" display="https://www.onlinemetals.com/merchant.cfm?pid=7021&amp;step=4&amp;showunits=inches&amp;id=1268&amp;top_cat=60"/>
    <hyperlink ref="A38" r:id="rId9" display="https://www.onlinemetals.com/merchant.cfm?pid=1223&amp;step=4&amp;showunits=inches&amp;id=73&amp;top_cat=60"/>
    <hyperlink ref="A36" r:id="rId10"/>
    <hyperlink ref="A26" r:id="rId11"/>
    <hyperlink ref="A3" r:id="rId12"/>
    <hyperlink ref="A28" r:id="rId13" display="https://www.nurail.com/products/%235%252d8-Tee-%252d-1%252d1%7B47%7D2in.html"/>
    <hyperlink ref="A29" r:id="rId14" display="https://www.nurail.com/products/%237%252d8-Cross-%252d-1%252d1%7B47%7D2in.html"/>
    <hyperlink ref="A30" r:id="rId15" display="https://www.nurail.com/products/%2310%252d8-Offset-Cross-%252d-1%252d1%7B47%7D2in.html"/>
    <hyperlink ref="A31" r:id="rId16" display="https://www.nurail.com/products/%2317%252d8-Adjustable-Tee-%252d-1%252d1%7B47%7D2in.html"/>
    <hyperlink ref="A21" r:id="rId17" display="https://www.nurail.com/products/%2330B%252d8-Swivel-%252d-1%252d1%7B47%7D2in.html"/>
    <hyperlink ref="A32" r:id="rId18" display="https://www.nurail.com/products/%2370%252d8-Coupling-%252d-1%252d1%7B47%7D2in.html"/>
  </hyperlinks>
  <printOptions horizontalCentered="1" verticalCentered="1"/>
  <pageMargins left="0.7" right="0.7" top="0.75" bottom="0.75" header="0.3" footer="0.3"/>
  <pageSetup scale="72" fitToWidth="0" orientation="landscape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PSD / NOAA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Leach</dc:creator>
  <cp:lastModifiedBy>Jesse Leach</cp:lastModifiedBy>
  <cp:lastPrinted>2018-10-30T16:29:14Z</cp:lastPrinted>
  <dcterms:created xsi:type="dcterms:W3CDTF">2018-09-24T19:44:06Z</dcterms:created>
  <dcterms:modified xsi:type="dcterms:W3CDTF">2018-10-30T18:44:35Z</dcterms:modified>
</cp:coreProperties>
</file>