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sarcher/Desktop/1A. MOSAiC/1.MOSAiC data and interpretation/DMS/1.Leg 4_DMS/"/>
    </mc:Choice>
  </mc:AlternateContent>
  <bookViews>
    <workbookView xWindow="2120" yWindow="2180" windowWidth="23480" windowHeight="13820" tabRatio="500"/>
  </bookViews>
  <sheets>
    <sheet name="130720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1" l="1"/>
  <c r="K13" i="1"/>
  <c r="L13" i="1"/>
  <c r="M13" i="1"/>
  <c r="N13" i="1"/>
  <c r="O13" i="1"/>
  <c r="J12" i="1"/>
  <c r="K12" i="1"/>
  <c r="L12" i="1"/>
  <c r="M12" i="1"/>
  <c r="N12" i="1"/>
  <c r="O12" i="1"/>
  <c r="J11" i="1"/>
  <c r="K11" i="1"/>
  <c r="L11" i="1"/>
  <c r="M11" i="1"/>
  <c r="N11" i="1"/>
  <c r="O11" i="1"/>
  <c r="J10" i="1"/>
  <c r="K10" i="1"/>
  <c r="L10" i="1"/>
  <c r="M10" i="1"/>
  <c r="N10" i="1"/>
  <c r="O10" i="1"/>
  <c r="J9" i="1"/>
  <c r="K9" i="1"/>
  <c r="L9" i="1"/>
  <c r="M9" i="1"/>
  <c r="N9" i="1"/>
  <c r="O9" i="1"/>
  <c r="J8" i="1"/>
  <c r="K8" i="1"/>
  <c r="L8" i="1"/>
  <c r="M8" i="1"/>
  <c r="N8" i="1"/>
  <c r="O8" i="1"/>
  <c r="J7" i="1"/>
</calcChain>
</file>

<file path=xl/sharedStrings.xml><?xml version="1.0" encoding="utf-8"?>
<sst xmlns="http://schemas.openxmlformats.org/spreadsheetml/2006/main" count="37" uniqueCount="30">
  <si>
    <t>13/07/20</t>
  </si>
  <si>
    <t>ROV/Drones path - further towards Drones by ~ 100m</t>
  </si>
  <si>
    <t>S1 - meltpond/stream</t>
  </si>
  <si>
    <t>Calibration: 10/7/2020</t>
  </si>
  <si>
    <t>y = 248.7x + 99.398</t>
  </si>
  <si>
    <t>S2 snow/ice</t>
  </si>
  <si>
    <t>R² = 0.98928</t>
  </si>
  <si>
    <t>S3_Lead</t>
  </si>
  <si>
    <t>Sample</t>
  </si>
  <si>
    <t>Mode</t>
  </si>
  <si>
    <t>Flow</t>
  </si>
  <si>
    <t>Time</t>
  </si>
  <si>
    <t>Peak No.</t>
  </si>
  <si>
    <t xml:space="preserve">   Peak ID</t>
  </si>
  <si>
    <t>Ret Time</t>
  </si>
  <si>
    <t>Height</t>
  </si>
  <si>
    <t>Area</t>
  </si>
  <si>
    <t>sqrt PA</t>
  </si>
  <si>
    <t>ng DMS</t>
  </si>
  <si>
    <t>volume (l)</t>
  </si>
  <si>
    <t>nmol/l</t>
  </si>
  <si>
    <t>nmol/mol</t>
  </si>
  <si>
    <t>ppt</t>
  </si>
  <si>
    <t>CB</t>
  </si>
  <si>
    <t>S1_Pond</t>
  </si>
  <si>
    <t xml:space="preserve">Inlet </t>
  </si>
  <si>
    <t>Chamber</t>
  </si>
  <si>
    <t>S2_Ice/Snow</t>
  </si>
  <si>
    <t>S3Lead</t>
  </si>
  <si>
    <t>Note: calibration requires verification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</si>
</sst>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2" x14ac:knownFonts="1"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left" vertical="center" readingOrder="1"/>
    </xf>
    <xf numFmtId="0" fontId="0" fillId="0" borderId="0" xfId="0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I26" sqref="I26"/>
    </sheetView>
  </sheetViews>
  <sheetFormatPr baseColWidth="10" defaultRowHeight="13" x14ac:dyDescent="0.15"/>
  <sheetData>
    <row r="1" spans="1:15" x14ac:dyDescent="0.15">
      <c r="A1" t="s">
        <v>0</v>
      </c>
    </row>
    <row r="2" spans="1:15" x14ac:dyDescent="0.15">
      <c r="A2" t="s">
        <v>1</v>
      </c>
    </row>
    <row r="3" spans="1:15" x14ac:dyDescent="0.15">
      <c r="A3" t="s">
        <v>2</v>
      </c>
      <c r="J3" s="1" t="s">
        <v>3</v>
      </c>
      <c r="L3" s="2" t="s">
        <v>4</v>
      </c>
    </row>
    <row r="4" spans="1:15" x14ac:dyDescent="0.15">
      <c r="A4" t="s">
        <v>5</v>
      </c>
      <c r="L4" s="2" t="s">
        <v>6</v>
      </c>
    </row>
    <row r="5" spans="1:15" x14ac:dyDescent="0.15">
      <c r="A5" t="s">
        <v>7</v>
      </c>
    </row>
    <row r="6" spans="1:15" x14ac:dyDescent="0.1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14</v>
      </c>
      <c r="H6" t="s">
        <v>15</v>
      </c>
      <c r="I6" t="s">
        <v>16</v>
      </c>
      <c r="J6" s="3" t="s">
        <v>17</v>
      </c>
      <c r="K6" s="3" t="s">
        <v>18</v>
      </c>
      <c r="L6" t="s">
        <v>19</v>
      </c>
      <c r="M6" t="s">
        <v>20</v>
      </c>
      <c r="N6" t="s">
        <v>21</v>
      </c>
      <c r="O6" s="3" t="s">
        <v>22</v>
      </c>
    </row>
    <row r="7" spans="1:15" x14ac:dyDescent="0.15">
      <c r="A7" t="s">
        <v>23</v>
      </c>
      <c r="E7">
        <v>1</v>
      </c>
      <c r="G7">
        <v>8.7780000000000005</v>
      </c>
      <c r="H7">
        <v>243.50399999999999</v>
      </c>
      <c r="I7">
        <v>10465.19</v>
      </c>
      <c r="J7" s="4">
        <f t="shared" ref="J7:J13" si="0">SQRT(I7)</f>
        <v>102.29951124027914</v>
      </c>
      <c r="K7" s="5"/>
      <c r="M7" s="6"/>
      <c r="N7" s="5"/>
      <c r="O7" s="4"/>
    </row>
    <row r="8" spans="1:15" x14ac:dyDescent="0.15">
      <c r="A8" t="s">
        <v>24</v>
      </c>
      <c r="B8" t="s">
        <v>25</v>
      </c>
      <c r="C8">
        <v>200</v>
      </c>
      <c r="D8">
        <v>25</v>
      </c>
      <c r="E8">
        <v>2</v>
      </c>
      <c r="G8">
        <v>20.317</v>
      </c>
      <c r="H8">
        <v>11490.781999999999</v>
      </c>
      <c r="I8">
        <v>123570.609</v>
      </c>
      <c r="J8" s="4">
        <f t="shared" si="0"/>
        <v>351.52611425042096</v>
      </c>
      <c r="K8" s="5">
        <f>(J8-99)/249</f>
        <v>1.0141611014073131</v>
      </c>
      <c r="L8" s="7">
        <f t="shared" ref="L8:L13" si="1">D8*C8/1000</f>
        <v>5</v>
      </c>
      <c r="M8" s="6">
        <f t="shared" ref="M8:M13" si="2">K8/62/L8</f>
        <v>3.2714874238945583E-3</v>
      </c>
      <c r="N8" s="5">
        <f t="shared" ref="N8:N13" si="3">22.4*M8</f>
        <v>7.3281318295238096E-2</v>
      </c>
      <c r="O8" s="4">
        <f t="shared" ref="O8:O13" si="4">N8*1000</f>
        <v>73.281318295238094</v>
      </c>
    </row>
    <row r="9" spans="1:15" x14ac:dyDescent="0.15">
      <c r="A9" t="s">
        <v>24</v>
      </c>
      <c r="B9" t="s">
        <v>26</v>
      </c>
      <c r="C9">
        <v>200</v>
      </c>
      <c r="D9">
        <v>25</v>
      </c>
      <c r="E9">
        <v>3</v>
      </c>
      <c r="G9">
        <v>31.702000000000002</v>
      </c>
      <c r="H9">
        <v>13969.575000000001</v>
      </c>
      <c r="I9">
        <v>150927.484</v>
      </c>
      <c r="J9" s="4">
        <f t="shared" si="0"/>
        <v>388.49386610344311</v>
      </c>
      <c r="K9" s="5">
        <f>(J9-99)/249</f>
        <v>1.1626259682869202</v>
      </c>
      <c r="L9" s="7">
        <f t="shared" si="1"/>
        <v>5</v>
      </c>
      <c r="M9" s="6">
        <f t="shared" si="2"/>
        <v>3.750406349312646E-3</v>
      </c>
      <c r="N9" s="5">
        <f t="shared" si="3"/>
        <v>8.4009102224603269E-2</v>
      </c>
      <c r="O9" s="4">
        <f t="shared" si="4"/>
        <v>84.009102224603268</v>
      </c>
    </row>
    <row r="10" spans="1:15" x14ac:dyDescent="0.15">
      <c r="A10" t="s">
        <v>27</v>
      </c>
      <c r="B10" t="s">
        <v>25</v>
      </c>
      <c r="C10">
        <v>200</v>
      </c>
      <c r="D10">
        <v>25</v>
      </c>
      <c r="E10">
        <v>4</v>
      </c>
      <c r="G10">
        <v>43.036999999999999</v>
      </c>
      <c r="H10">
        <v>6756.7179999999998</v>
      </c>
      <c r="I10">
        <v>78130.562999999995</v>
      </c>
      <c r="J10" s="4">
        <f t="shared" si="0"/>
        <v>279.5184484072563</v>
      </c>
      <c r="K10" s="5">
        <f t="shared" ref="K10:K13" si="5">(J10-99)/249</f>
        <v>0.72497368838255538</v>
      </c>
      <c r="L10" s="7">
        <f t="shared" si="1"/>
        <v>5</v>
      </c>
      <c r="M10" s="6">
        <f t="shared" si="2"/>
        <v>2.3386248012340497E-3</v>
      </c>
      <c r="N10" s="5">
        <f t="shared" si="3"/>
        <v>5.2385195547642711E-2</v>
      </c>
      <c r="O10" s="4">
        <f t="shared" si="4"/>
        <v>52.385195547642709</v>
      </c>
    </row>
    <row r="11" spans="1:15" x14ac:dyDescent="0.15">
      <c r="A11" t="s">
        <v>27</v>
      </c>
      <c r="B11" t="s">
        <v>26</v>
      </c>
      <c r="C11">
        <v>200</v>
      </c>
      <c r="D11">
        <v>25</v>
      </c>
      <c r="E11">
        <v>5</v>
      </c>
      <c r="G11">
        <v>54.438000000000002</v>
      </c>
      <c r="H11">
        <v>4732.3320000000003</v>
      </c>
      <c r="I11">
        <v>53141.050999999999</v>
      </c>
      <c r="J11" s="4">
        <f t="shared" si="0"/>
        <v>230.52342831044311</v>
      </c>
      <c r="K11" s="5">
        <f t="shared" si="5"/>
        <v>0.5282065393993699</v>
      </c>
      <c r="L11" s="7">
        <f t="shared" si="1"/>
        <v>5</v>
      </c>
      <c r="M11" s="6">
        <f t="shared" si="2"/>
        <v>1.7038920625786127E-3</v>
      </c>
      <c r="N11" s="5">
        <f t="shared" si="3"/>
        <v>3.8167182201760921E-2</v>
      </c>
      <c r="O11" s="4">
        <f t="shared" si="4"/>
        <v>38.167182201760923</v>
      </c>
    </row>
    <row r="12" spans="1:15" x14ac:dyDescent="0.15">
      <c r="A12" t="s">
        <v>28</v>
      </c>
      <c r="B12" t="s">
        <v>25</v>
      </c>
      <c r="C12">
        <v>200</v>
      </c>
      <c r="D12">
        <v>25</v>
      </c>
      <c r="E12">
        <v>6</v>
      </c>
      <c r="G12">
        <v>65.834999999999994</v>
      </c>
      <c r="H12">
        <v>11475.252</v>
      </c>
      <c r="I12">
        <v>123793.727</v>
      </c>
      <c r="J12" s="4">
        <f t="shared" si="0"/>
        <v>351.84332734897788</v>
      </c>
      <c r="K12" s="5">
        <f t="shared" si="5"/>
        <v>1.0154350495942888</v>
      </c>
      <c r="L12" s="7">
        <f t="shared" si="1"/>
        <v>5</v>
      </c>
      <c r="M12" s="6">
        <f t="shared" si="2"/>
        <v>3.2755969341751248E-3</v>
      </c>
      <c r="N12" s="5">
        <f t="shared" si="3"/>
        <v>7.3373371325522796E-2</v>
      </c>
      <c r="O12" s="4">
        <f t="shared" si="4"/>
        <v>73.373371325522797</v>
      </c>
    </row>
    <row r="13" spans="1:15" x14ac:dyDescent="0.15">
      <c r="A13" t="s">
        <v>7</v>
      </c>
      <c r="B13" t="s">
        <v>26</v>
      </c>
      <c r="C13">
        <v>200</v>
      </c>
      <c r="D13">
        <v>25</v>
      </c>
      <c r="E13">
        <v>7</v>
      </c>
      <c r="G13">
        <v>77.177999999999997</v>
      </c>
      <c r="H13">
        <v>26524.877</v>
      </c>
      <c r="I13">
        <v>279267.68800000002</v>
      </c>
      <c r="J13" s="4">
        <f t="shared" si="0"/>
        <v>528.45783937793942</v>
      </c>
      <c r="K13" s="5">
        <f t="shared" si="5"/>
        <v>1.7247302786262628</v>
      </c>
      <c r="L13" s="7">
        <f t="shared" si="1"/>
        <v>5</v>
      </c>
      <c r="M13" s="6">
        <f t="shared" si="2"/>
        <v>5.5636460600847187E-3</v>
      </c>
      <c r="N13" s="5">
        <f t="shared" si="3"/>
        <v>0.12462567174589768</v>
      </c>
      <c r="O13" s="4">
        <f t="shared" si="4"/>
        <v>124.62567174589769</v>
      </c>
    </row>
    <row r="15" spans="1:15" x14ac:dyDescent="0.15">
      <c r="A1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130720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2020-08-05T12:20:56Z</dcterms:created>
  <dcterms:modified xsi:type="dcterms:W3CDTF">2020-08-05T12:21:12Z</dcterms:modified>
</cp:coreProperties>
</file>