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<sst xmlns="http://schemas.openxmlformats.org/spreadsheetml/2006/main" count="28" uniqueCount="24">
  <si>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Tube</t>
  </si>
  <si>
    <t>Flow</t>
  </si>
  <si>
    <t>Time</t>
  </si>
  <si>
    <t>Peak No.</t>
  </si>
  <si>
    <t xml:space="preserve">   Peak ID</t>
  </si>
  <si>
    <t>Ret Time</t>
  </si>
  <si>
    <t>Height</t>
  </si>
  <si>
    <t xml:space="preserve"> Area</t>
  </si>
  <si>
    <t>sqrt PA</t>
  </si>
  <si>
    <t>ng DMS</t>
  </si>
  <si>
    <t>volume (l)</t>
  </si>
  <si>
    <t>nmol/l</t>
  </si>
  <si>
    <t>nmol/mol</t>
  </si>
  <si>
    <t>ppt</t>
  </si>
  <si>
    <t>CB</t>
  </si>
  <si>
    <t>no peak</t>
  </si>
  <si>
    <t>S1_snow</t>
  </si>
  <si>
    <t xml:space="preserve">Inlet </t>
  </si>
  <si>
    <t>1A</t>
  </si>
  <si>
    <t>Chamber</t>
  </si>
  <si>
    <t>2A</t>
  </si>
  <si>
    <t>S2_Lead/slush</t>
  </si>
  <si>
    <t>3A</t>
  </si>
  <si>
    <t>4A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</si>
</sst>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0"/>
    <numFmt numFmtId="167" formatCode="0.000"/>
    <numFmt numFmtId="168" formatCode="0.00"/>
    <numFmt numFmtId="169" formatCode="0.00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" sqref="A1:P8"/>
    </sheetView>
  </sheetViews>
  <sheetFormatPr defaultColWidth="12.57421875" defaultRowHeight="12.75"/>
  <cols>
    <col min="1" max="1" width="17.7109375" style="0" customWidth="1"/>
    <col min="2" max="16384" width="11.57421875" style="0" customWidth="1"/>
  </cols>
  <sheetData>
    <row r="1" ht="12.75">
      <c r="A1" s="1">
        <v>44083</v>
      </c>
    </row>
    <row r="3" spans="3:16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s="2" t="s">
        <v>8</v>
      </c>
      <c r="L3" s="2" t="s">
        <v>9</v>
      </c>
      <c r="M3" t="s">
        <v>10</v>
      </c>
      <c r="N3" t="s">
        <v>11</v>
      </c>
      <c r="O3" t="s">
        <v>12</v>
      </c>
      <c r="P3" s="2" t="s">
        <v>13</v>
      </c>
    </row>
    <row r="4" spans="1:8" ht="12.75">
      <c r="A4" t="s">
        <v>14</v>
      </c>
      <c r="H4" t="s">
        <v>15</v>
      </c>
    </row>
    <row r="5" spans="1:16" ht="12.75">
      <c r="A5" t="s">
        <v>16</v>
      </c>
      <c r="B5" t="s">
        <v>17</v>
      </c>
      <c r="C5" t="s">
        <v>18</v>
      </c>
      <c r="D5">
        <v>200</v>
      </c>
      <c r="E5">
        <v>25</v>
      </c>
      <c r="F5">
        <v>1</v>
      </c>
      <c r="H5">
        <v>20.1</v>
      </c>
      <c r="I5">
        <v>292.051</v>
      </c>
      <c r="J5">
        <v>5046.751</v>
      </c>
      <c r="K5" s="3">
        <f>SQRT(J5)</f>
        <v>71.04048845552795</v>
      </c>
      <c r="L5" s="4">
        <f>(K5)/249</f>
        <v>0.28530316648806403</v>
      </c>
      <c r="M5" s="5">
        <f>E5*D5/1000</f>
        <v>5</v>
      </c>
      <c r="N5" s="6">
        <f>L5/62/M5</f>
        <v>0.0009203327951227871</v>
      </c>
      <c r="O5" s="4">
        <f>22.4*N5</f>
        <v>0.02061545461075043</v>
      </c>
      <c r="P5" s="3">
        <f>O5*1000</f>
        <v>20.61545461075043</v>
      </c>
    </row>
    <row r="6" spans="1:16" ht="12.75">
      <c r="A6" t="s">
        <v>16</v>
      </c>
      <c r="B6" t="s">
        <v>19</v>
      </c>
      <c r="C6" t="s">
        <v>20</v>
      </c>
      <c r="D6">
        <v>200</v>
      </c>
      <c r="E6">
        <v>25</v>
      </c>
      <c r="F6">
        <v>2</v>
      </c>
      <c r="H6">
        <v>31.127</v>
      </c>
      <c r="I6">
        <v>2093.83</v>
      </c>
      <c r="J6">
        <v>46377.602</v>
      </c>
      <c r="K6" s="3">
        <f>SQRT(J6)</f>
        <v>215.35459595745803</v>
      </c>
      <c r="L6" s="4">
        <f>(K6)/249</f>
        <v>0.8648778954114781</v>
      </c>
      <c r="M6" s="5">
        <f>E6*D6/1000</f>
        <v>5</v>
      </c>
      <c r="N6" s="6">
        <f>L6/62/M6</f>
        <v>0.0027899286948757356</v>
      </c>
      <c r="O6" s="4">
        <f>22.4*N6</f>
        <v>0.06249440276521647</v>
      </c>
      <c r="P6" s="3">
        <f>O6*1000</f>
        <v>62.49440276521647</v>
      </c>
    </row>
    <row r="7" spans="1:16" ht="12.75">
      <c r="A7" t="s">
        <v>21</v>
      </c>
      <c r="B7" t="s">
        <v>17</v>
      </c>
      <c r="C7" t="s">
        <v>22</v>
      </c>
      <c r="D7">
        <v>200</v>
      </c>
      <c r="E7">
        <v>25</v>
      </c>
      <c r="F7">
        <v>3</v>
      </c>
      <c r="H7">
        <v>42.375</v>
      </c>
      <c r="I7">
        <v>1041.342</v>
      </c>
      <c r="J7">
        <v>20349.047</v>
      </c>
      <c r="K7" s="3">
        <f>SQRT(J7)</f>
        <v>142.6500858744922</v>
      </c>
      <c r="L7" s="4">
        <f>(K7)/249</f>
        <v>0.5728919111425389</v>
      </c>
      <c r="M7" s="5">
        <f>E7*D7/1000</f>
        <v>5</v>
      </c>
      <c r="N7" s="6">
        <f>L7/62/M7</f>
        <v>0.001848038423040448</v>
      </c>
      <c r="O7" s="4">
        <f>22.4*N7</f>
        <v>0.04139606067610603</v>
      </c>
      <c r="P7" s="3">
        <f>O7*1000</f>
        <v>41.39606067610603</v>
      </c>
    </row>
    <row r="8" spans="1:16" ht="12.75">
      <c r="A8" t="s">
        <v>21</v>
      </c>
      <c r="B8" t="s">
        <v>19</v>
      </c>
      <c r="C8" t="s">
        <v>23</v>
      </c>
      <c r="D8">
        <v>200</v>
      </c>
      <c r="E8">
        <v>25</v>
      </c>
      <c r="F8">
        <v>4</v>
      </c>
      <c r="H8">
        <v>53.508</v>
      </c>
      <c r="I8">
        <v>2166.027</v>
      </c>
      <c r="J8">
        <v>26263.396</v>
      </c>
      <c r="K8" s="3">
        <f>SQRT(J8)</f>
        <v>162.0598531407455</v>
      </c>
      <c r="L8" s="4">
        <f>(K8)/249</f>
        <v>0.6508427836977732</v>
      </c>
      <c r="M8" s="5">
        <f>E8*D8/1000</f>
        <v>5</v>
      </c>
      <c r="N8" s="6">
        <f>L8/62/M8</f>
        <v>0.0020994928506379777</v>
      </c>
      <c r="O8" s="4">
        <f>22.4*N8</f>
        <v>0.0470286398542907</v>
      </c>
      <c r="P8" s="3">
        <f>O8*1000</f>
        <v>47.028639854290695</v>
      </c>
    </row>
    <row r="9" spans="11:16" ht="12.75">
      <c r="K9" s="3"/>
      <c r="L9" s="4"/>
      <c r="M9" s="5"/>
      <c r="N9" s="6"/>
      <c r="O9" s="4"/>
      <c r="P9" s="3"/>
    </row>
    <row r="10" spans="11:16" ht="12.75">
      <c r="K10" s="3"/>
      <c r="L10" s="4"/>
      <c r="M10" s="5"/>
      <c r="N10" s="6"/>
      <c r="O10" s="4"/>
      <c r="P10" s="3"/>
    </row>
    <row r="11" spans="11:16" ht="12.75">
      <c r="K11" s="2"/>
      <c r="L11" s="2"/>
      <c r="P1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2020-10-07T20:20:50Z</dcterms:created>
  <dcterms:modified xsi:type="dcterms:W3CDTF">2020-10-07T20:42:31Z</dcterms:modified>
  <cp:category/>
  <cp:version/>
  <cp:contentType/>
  <cp:contentStatus/>
  <cp:revision>1</cp:revision>
</cp:coreProperties>
</file>